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A6" i="1" l="1"/>
  <c r="G65" i="1"/>
  <c r="F65" i="1"/>
  <c r="G64" i="1"/>
  <c r="F64" i="1"/>
  <c r="E64" i="1"/>
  <c r="E66" i="1"/>
  <c r="D64" i="1"/>
  <c r="D66" i="1" s="1"/>
  <c r="E12" i="1"/>
  <c r="D12" i="1"/>
  <c r="A10" i="1"/>
  <c r="G66" i="1" l="1"/>
</calcChain>
</file>

<file path=xl/sharedStrings.xml><?xml version="1.0" encoding="utf-8"?>
<sst xmlns="http://schemas.openxmlformats.org/spreadsheetml/2006/main" count="176" uniqueCount="86">
  <si>
    <t>Название
Формируется автоматически</t>
  </si>
  <si>
    <t>Название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</si>
  <si>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</si>
  <si>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</si>
  <si>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</si>
  <si>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</si>
  <si>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</si>
  <si>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</si>
  <si>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Формула
% исполнения к прошлому году</t>
  </si>
  <si>
    <t>% исполнения к прошлому году</t>
  </si>
  <si>
    <t/>
  </si>
  <si>
    <t>к решению Совета депутатов</t>
  </si>
  <si>
    <t>ОТЧЁТ</t>
  </si>
  <si>
    <t>тыс.руб.</t>
  </si>
  <si>
    <t>Наименование расходов</t>
  </si>
  <si>
    <t>Вид расходов</t>
  </si>
  <si>
    <t>% исполне-ния к прошло-му году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</si>
  <si>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</si>
  <si>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</si>
  <si>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</si>
  <si>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</si>
  <si>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Всего</t>
  </si>
  <si>
    <t>об исполнении бюджета по целевым статьям и видам расходов МО</t>
  </si>
  <si>
    <t>Узел Киясовского района</t>
  </si>
  <si>
    <t>Непрограммные направления деятельности</t>
  </si>
  <si>
    <t>9900000000</t>
  </si>
  <si>
    <t>Поддержка мер по обеспечению сбалансированности бюджетов</t>
  </si>
  <si>
    <t>9900004220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</si>
  <si>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</si>
  <si>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</si>
  <si>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</si>
  <si>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</si>
  <si>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Осуществление первичного воинского учёта на территориях, где отсутствуют военные комиссариаты</t>
  </si>
  <si>
    <t>9900051180</t>
  </si>
  <si>
    <t>Прочая закупка товаров, работ и услуг</t>
  </si>
  <si>
    <t>244</t>
  </si>
  <si>
    <t>Глава муниципального образования</t>
  </si>
  <si>
    <t>9900060010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</si>
  <si>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</si>
  <si>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</si>
  <si>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</si>
  <si>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</si>
  <si>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</si>
  <si>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</si>
  <si>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</si>
  <si>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</si>
  <si>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</si>
  <si>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</si>
  <si>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</si>
  <si>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9900060080</t>
  </si>
  <si>
    <t>Резервные средства</t>
  </si>
  <si>
    <t>870</t>
  </si>
  <si>
    <t>Молодёжь Киясовского района</t>
  </si>
  <si>
    <t>9900061420</t>
  </si>
  <si>
    <t>Развитие физической культуры и спорта в муниципальном образовании "Киясовский район"</t>
  </si>
  <si>
    <t>9900061510</t>
  </si>
  <si>
    <t>Организация культурно - досуговых мероприятий</t>
  </si>
  <si>
    <t>9900061680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</si>
  <si>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</si>
  <si>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</si>
  <si>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</si>
  <si>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</si>
  <si>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Мероприятия по поддержке и развитию малого и среднего предпринимательства</t>
  </si>
  <si>
    <t>9900061820</t>
  </si>
  <si>
    <t>Мероприятия в сфере гражданской обороны, защиты населения и территорий от чрезвычайных ситуаций</t>
  </si>
  <si>
    <t>9900061900</t>
  </si>
  <si>
    <t>Обеспечение первичных мер пожарной безопасности</t>
  </si>
  <si>
    <t>9900061910</t>
  </si>
  <si>
    <t>Обеспечение национальной безопасности и правоохранительной деятельности</t>
  </si>
  <si>
    <t>9900061920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</si>
  <si>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</si>
  <si>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</si>
  <si>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</si>
  <si>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</si>
  <si>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Капитальный ремонт, ремонт и содержание  автомобильных дорог общего пользования местного значения</t>
  </si>
  <si>
    <t>9900062510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</si>
  <si>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</si>
  <si>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</si>
  <si>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</si>
  <si>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</si>
  <si>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Лутохинское*01.01.2022</t>
  </si>
  <si>
    <t>Вариант=Киясовский 2021;
Табл=Уточненные росписи бюджета МО 2021;
МО=1301905;
КОСГУ=000;
УБ=1122;
Дата=20220101;
Ведомства=000;
ФКР=0000;
Узлы=19;</t>
  </si>
  <si>
    <t>Вариант=Киясовский 2021;
Табл=Кассовое исполнение бюджета МО 2021;
МО=1301905;
КОСГУ=000;
УБ=1122;
Дата=20220101;
Ведомства=000;
ФКР=0000;
Узлы=19;</t>
  </si>
  <si>
    <t>муниципальное образование "Муниципальный округ</t>
  </si>
  <si>
    <t>Киясовский район Удмуртской Республики"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</si>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</sst>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8" fillId="0" borderId="0" xfId="0" applyFont="1"/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66"/>
  <sheetViews>
    <sheetView tabSelected="1" topLeftCell="A2" workbookViewId="0">
      <selection activeCell="Q17" sqref="Q17"/>
    </sheetView>
  </sheetViews>
  <sheetFormatPr defaultRowHeight="15" x14ac:dyDescent="0.25"/>
  <cols>
    <col min="1" max="1" width="41.85546875" style="1" customWidth="1"/>
    <col min="2" max="2" width="11.85546875" style="1" customWidth="1"/>
    <col min="3" max="3" width="5.85546875" style="1" customWidth="1"/>
    <col min="4" max="4" width="11.85546875" customWidth="1"/>
    <col min="5" max="6" width="11.85546875" style="28" customWidth="1"/>
    <col min="7" max="7" width="11.85546875" style="28" hidden="1" customWidth="1"/>
  </cols>
  <sheetData>
    <row r="1" spans="1:10" s="5" customFormat="1" ht="14.25" hidden="1" customHeight="1" x14ac:dyDescent="0.2">
      <c r="A1" s="2"/>
      <c r="B1" s="3"/>
      <c r="C1" s="3"/>
      <c r="D1" s="32"/>
      <c r="E1" s="32"/>
      <c r="F1" s="4"/>
      <c r="G1" s="4"/>
    </row>
    <row r="2" spans="1:10" ht="12.75" customHeight="1" x14ac:dyDescent="0.25">
      <c r="A2" s="37" t="s">
        <v>85</v>
      </c>
      <c r="B2" s="37"/>
      <c r="C2" s="37"/>
      <c r="D2" s="37"/>
      <c r="E2" s="37"/>
      <c r="F2" s="37"/>
      <c r="G2" s="37"/>
    </row>
    <row r="3" spans="1:10" ht="12.75" customHeight="1" x14ac:dyDescent="0.25">
      <c r="A3" s="38" t="s">
        <v>11</v>
      </c>
      <c r="B3" s="38"/>
      <c r="C3" s="38"/>
      <c r="D3" s="38"/>
      <c r="E3" s="38"/>
      <c r="F3" s="38"/>
      <c r="G3" s="38"/>
      <c r="H3" s="6"/>
    </row>
    <row r="4" spans="1:10" ht="12.75" customHeight="1" x14ac:dyDescent="0.25">
      <c r="A4" s="39" t="s">
        <v>83</v>
      </c>
      <c r="B4" s="39"/>
      <c r="C4" s="39"/>
      <c r="D4" s="39"/>
      <c r="E4" s="39"/>
      <c r="F4" s="39"/>
      <c r="G4" s="39"/>
    </row>
    <row r="5" spans="1:10" ht="12.75" customHeight="1" x14ac:dyDescent="0.25">
      <c r="A5" s="33"/>
      <c r="B5" s="33"/>
      <c r="C5" s="33"/>
      <c r="D5" s="33"/>
      <c r="E5" s="33"/>
      <c r="F5" s="33" t="s">
        <v>84</v>
      </c>
      <c r="G5" s="33"/>
    </row>
    <row r="6" spans="1:10" ht="12.75" customHeight="1" x14ac:dyDescent="0.25">
      <c r="A6" s="40" t="str">
        <f>"от 21 апреля "&amp;VALUE(RIGHT(D14,4))&amp;" года  № 140"</f>
        <v>от 21 апреля 2022 года  № 140</v>
      </c>
      <c r="B6" s="40"/>
      <c r="C6" s="40"/>
      <c r="D6" s="40"/>
      <c r="E6" s="40"/>
      <c r="F6" s="40"/>
      <c r="G6" s="40"/>
    </row>
    <row r="7" spans="1:10" ht="12.75" customHeight="1" x14ac:dyDescent="0.25">
      <c r="A7" s="7"/>
      <c r="B7" s="8"/>
      <c r="C7" s="8"/>
      <c r="D7" s="9"/>
      <c r="E7" s="9"/>
      <c r="F7" s="9"/>
      <c r="G7" s="9"/>
    </row>
    <row r="8" spans="1:10" ht="15.75" customHeight="1" x14ac:dyDescent="0.25">
      <c r="A8" s="41" t="s">
        <v>12</v>
      </c>
      <c r="B8" s="41"/>
      <c r="C8" s="41"/>
      <c r="D8" s="41"/>
      <c r="E8" s="41"/>
      <c r="F8" s="41"/>
      <c r="G8" s="41"/>
    </row>
    <row r="9" spans="1:10" ht="17.25" customHeight="1" x14ac:dyDescent="0.25">
      <c r="A9" s="42" t="s">
        <v>22</v>
      </c>
      <c r="B9" s="42"/>
      <c r="C9" s="42"/>
      <c r="D9" s="42"/>
      <c r="E9" s="42"/>
      <c r="F9" s="42"/>
      <c r="G9" s="42"/>
    </row>
    <row r="10" spans="1:10" ht="16.5" customHeight="1" x14ac:dyDescent="0.25">
      <c r="A10" s="34" t="str">
        <f>CONCATENATE("""",LEFT(D14,FIND("*",D14,1)-1),""" ","  за ",IF(MID(D14,FIND("*",D14,1)+4,2)="04","1 квартал ",IF(MID(D14,FIND("*",D14,1)+4,2)="07","1 полугодие ",IF(MID(D14,FIND("*",D14,1)+4,2)="10","9 месяцев ",""))),IF(MID(D14,FIND("*",D14,1)+4,2)="01",CONCATENATE(TEXT(VALUE(RIGHT(D14,4)-1),"0000")," год"),CONCATENATE(RIGHT(D14,4)," года")))</f>
        <v>"Лутохинское"   за 2021 год</v>
      </c>
      <c r="B10" s="34"/>
      <c r="C10" s="34"/>
      <c r="D10" s="34"/>
      <c r="E10" s="34"/>
      <c r="F10" s="34"/>
      <c r="G10" s="34"/>
    </row>
    <row r="11" spans="1:10" ht="12.75" customHeight="1" x14ac:dyDescent="0.25">
      <c r="A11" s="7"/>
      <c r="B11" s="7"/>
      <c r="C11" s="7"/>
      <c r="E11" s="10"/>
      <c r="F11" s="10"/>
      <c r="G11" s="10" t="s">
        <v>13</v>
      </c>
      <c r="H11" s="10"/>
      <c r="J11" s="9"/>
    </row>
    <row r="12" spans="1:10" s="15" customFormat="1" ht="75" customHeight="1" x14ac:dyDescent="0.2">
      <c r="A12" s="11" t="s">
        <v>14</v>
      </c>
      <c r="B12" s="12" t="s">
        <v>3</v>
      </c>
      <c r="C12" s="12" t="s">
        <v>15</v>
      </c>
      <c r="D12" s="14" t="str">
        <f>CONCATENATE("Уточнённый план на ",IF(MID(D14,FIND("*",D14,1)+4,2)="01",CONCATENATE(TEXT(VALUE(RIGHT(D14,4)-1),"0000")," год"),CONCATENATE(RIGHT(D14,4)," год")))</f>
        <v>Уточнённый план на 2021 год</v>
      </c>
      <c r="E12" s="13" t="str">
        <f>CONCATENATE("Исполнение на ",RIGHT(D14,10))</f>
        <v>Исполнение на 01.01.2022</v>
      </c>
      <c r="F12" s="14" t="s">
        <v>17</v>
      </c>
      <c r="G12" s="14" t="s">
        <v>16</v>
      </c>
    </row>
    <row r="13" spans="1:10" s="19" customFormat="1" ht="12" hidden="1" customHeight="1" x14ac:dyDescent="0.25">
      <c r="A13" s="16" t="s">
        <v>0</v>
      </c>
      <c r="B13" s="16" t="s">
        <v>2</v>
      </c>
      <c r="C13" s="16" t="s">
        <v>4</v>
      </c>
      <c r="D13" s="18" t="s">
        <v>81</v>
      </c>
      <c r="E13" s="17" t="s">
        <v>82</v>
      </c>
      <c r="F13" s="17" t="s">
        <v>6</v>
      </c>
      <c r="G13" s="17" t="s">
        <v>8</v>
      </c>
    </row>
    <row r="14" spans="1:10" s="5" customFormat="1" ht="38.25" hidden="1" customHeight="1" x14ac:dyDescent="0.2">
      <c r="A14" s="20" t="s">
        <v>1</v>
      </c>
      <c r="B14" s="20" t="s">
        <v>3</v>
      </c>
      <c r="C14" s="20" t="s">
        <v>5</v>
      </c>
      <c r="D14" s="22" t="s">
        <v>80</v>
      </c>
      <c r="E14" s="21" t="s">
        <v>23</v>
      </c>
      <c r="F14" s="21" t="s">
        <v>7</v>
      </c>
      <c r="G14" s="21" t="s">
        <v>9</v>
      </c>
    </row>
    <row r="15" spans="1:10" s="26" customFormat="1" ht="15" hidden="1" customHeight="1" x14ac:dyDescent="0.2">
      <c r="A15" s="23" t="s">
        <v>21</v>
      </c>
      <c r="B15" s="24" t="s">
        <v>10</v>
      </c>
      <c r="C15" s="24" t="s">
        <v>10</v>
      </c>
      <c r="D15" s="29">
        <v>2506.6999999999998</v>
      </c>
      <c r="E15" s="29">
        <v>2228.7103900000002</v>
      </c>
      <c r="F15" s="25">
        <v>88.9</v>
      </c>
      <c r="G15" s="25">
        <v>450.4</v>
      </c>
    </row>
    <row r="16" spans="1:10" s="5" customFormat="1" ht="14.25" x14ac:dyDescent="0.2">
      <c r="A16" s="23" t="s">
        <v>24</v>
      </c>
      <c r="B16" s="24" t="s">
        <v>25</v>
      </c>
      <c r="C16" s="24" t="s">
        <v>10</v>
      </c>
      <c r="D16" s="29">
        <v>2455.6999999999998</v>
      </c>
      <c r="E16" s="29">
        <v>2177.7103900000002</v>
      </c>
      <c r="F16" s="25">
        <v>88.7</v>
      </c>
      <c r="G16" s="25">
        <v>440.1</v>
      </c>
    </row>
    <row r="17" spans="1:7" s="5" customFormat="1" ht="21.75" x14ac:dyDescent="0.2">
      <c r="A17" s="23" t="s">
        <v>26</v>
      </c>
      <c r="B17" s="24" t="s">
        <v>27</v>
      </c>
      <c r="C17" s="24" t="s">
        <v>10</v>
      </c>
      <c r="D17" s="29">
        <v>74.2</v>
      </c>
      <c r="E17" s="29">
        <v>22.232489999999999</v>
      </c>
      <c r="F17" s="25">
        <v>30</v>
      </c>
      <c r="G17" s="25"/>
    </row>
    <row r="18" spans="1:7" s="5" customFormat="1" ht="22.5" x14ac:dyDescent="0.2">
      <c r="A18" s="2" t="s">
        <v>28</v>
      </c>
      <c r="B18" s="3" t="s">
        <v>27</v>
      </c>
      <c r="C18" s="3" t="s">
        <v>29</v>
      </c>
      <c r="D18" s="32">
        <v>69.043170000000003</v>
      </c>
      <c r="E18" s="32">
        <v>17.075659999999999</v>
      </c>
      <c r="F18" s="4">
        <v>24.7</v>
      </c>
      <c r="G18" s="4"/>
    </row>
    <row r="19" spans="1:7" s="5" customFormat="1" ht="33.75" x14ac:dyDescent="0.2">
      <c r="A19" s="2" t="s">
        <v>30</v>
      </c>
      <c r="B19" s="3" t="s">
        <v>27</v>
      </c>
      <c r="C19" s="3" t="s">
        <v>31</v>
      </c>
      <c r="D19" s="32">
        <v>5.1568300000000002</v>
      </c>
      <c r="E19" s="32">
        <v>5.1568300000000002</v>
      </c>
      <c r="F19" s="4">
        <v>100</v>
      </c>
      <c r="G19" s="4"/>
    </row>
    <row r="20" spans="1:7" s="5" customFormat="1" ht="32.25" x14ac:dyDescent="0.2">
      <c r="A20" s="23" t="s">
        <v>32</v>
      </c>
      <c r="B20" s="24" t="s">
        <v>33</v>
      </c>
      <c r="C20" s="24" t="s">
        <v>10</v>
      </c>
      <c r="D20" s="29">
        <v>125.4</v>
      </c>
      <c r="E20" s="29">
        <v>106.85381</v>
      </c>
      <c r="F20" s="25">
        <v>85.2</v>
      </c>
      <c r="G20" s="25">
        <v>534.6</v>
      </c>
    </row>
    <row r="21" spans="1:7" s="5" customFormat="1" ht="22.5" x14ac:dyDescent="0.2">
      <c r="A21" s="2" t="s">
        <v>28</v>
      </c>
      <c r="B21" s="3" t="s">
        <v>33</v>
      </c>
      <c r="C21" s="3" t="s">
        <v>29</v>
      </c>
      <c r="D21" s="32">
        <v>94.941999999999993</v>
      </c>
      <c r="E21" s="32">
        <v>81.386579999999995</v>
      </c>
      <c r="F21" s="4">
        <v>85.7</v>
      </c>
      <c r="G21" s="4">
        <v>522.29999999999995</v>
      </c>
    </row>
    <row r="22" spans="1:7" s="5" customFormat="1" ht="33.75" x14ac:dyDescent="0.2">
      <c r="A22" s="2" t="s">
        <v>30</v>
      </c>
      <c r="B22" s="3" t="s">
        <v>33</v>
      </c>
      <c r="C22" s="3" t="s">
        <v>31</v>
      </c>
      <c r="D22" s="32">
        <v>28.658000000000001</v>
      </c>
      <c r="E22" s="32">
        <v>23.66723</v>
      </c>
      <c r="F22" s="4">
        <v>82.6</v>
      </c>
      <c r="G22" s="4">
        <v>537.4</v>
      </c>
    </row>
    <row r="23" spans="1:7" s="5" customFormat="1" ht="14.25" x14ac:dyDescent="0.2">
      <c r="A23" s="2" t="s">
        <v>34</v>
      </c>
      <c r="B23" s="3" t="s">
        <v>33</v>
      </c>
      <c r="C23" s="3" t="s">
        <v>35</v>
      </c>
      <c r="D23" s="32">
        <v>1.8</v>
      </c>
      <c r="E23" s="32">
        <v>1.8</v>
      </c>
      <c r="F23" s="4">
        <v>100</v>
      </c>
      <c r="G23" s="4"/>
    </row>
    <row r="24" spans="1:7" s="5" customFormat="1" ht="14.25" x14ac:dyDescent="0.2">
      <c r="A24" s="23" t="s">
        <v>36</v>
      </c>
      <c r="B24" s="24" t="s">
        <v>37</v>
      </c>
      <c r="C24" s="24" t="s">
        <v>10</v>
      </c>
      <c r="D24" s="29">
        <v>513.95559000000003</v>
      </c>
      <c r="E24" s="29">
        <v>448.03266000000002</v>
      </c>
      <c r="F24" s="25">
        <v>87.2</v>
      </c>
      <c r="G24" s="25">
        <v>353.2</v>
      </c>
    </row>
    <row r="25" spans="1:7" s="5" customFormat="1" ht="22.5" x14ac:dyDescent="0.2">
      <c r="A25" s="2" t="s">
        <v>28</v>
      </c>
      <c r="B25" s="3" t="s">
        <v>37</v>
      </c>
      <c r="C25" s="3" t="s">
        <v>29</v>
      </c>
      <c r="D25" s="32">
        <v>389.95558999999997</v>
      </c>
      <c r="E25" s="32">
        <v>346.49781000000002</v>
      </c>
      <c r="F25" s="4">
        <v>88.9</v>
      </c>
      <c r="G25" s="4">
        <v>319.8</v>
      </c>
    </row>
    <row r="26" spans="1:7" s="5" customFormat="1" ht="33.75" x14ac:dyDescent="0.2">
      <c r="A26" s="2" t="s">
        <v>30</v>
      </c>
      <c r="B26" s="3" t="s">
        <v>37</v>
      </c>
      <c r="C26" s="3" t="s">
        <v>31</v>
      </c>
      <c r="D26" s="32">
        <v>124</v>
      </c>
      <c r="E26" s="32">
        <v>101.53485000000001</v>
      </c>
      <c r="F26" s="4">
        <v>81.900000000000006</v>
      </c>
      <c r="G26" s="4">
        <v>549.4</v>
      </c>
    </row>
    <row r="27" spans="1:7" s="5" customFormat="1" ht="14.25" x14ac:dyDescent="0.2">
      <c r="A27" s="23" t="s">
        <v>38</v>
      </c>
      <c r="B27" s="24" t="s">
        <v>39</v>
      </c>
      <c r="C27" s="24" t="s">
        <v>10</v>
      </c>
      <c r="D27" s="29">
        <v>792.76908000000003</v>
      </c>
      <c r="E27" s="29">
        <v>675.90653999999995</v>
      </c>
      <c r="F27" s="25">
        <v>85.3</v>
      </c>
      <c r="G27" s="25">
        <v>419.6</v>
      </c>
    </row>
    <row r="28" spans="1:7" s="5" customFormat="1" ht="22.5" x14ac:dyDescent="0.2">
      <c r="A28" s="2" t="s">
        <v>28</v>
      </c>
      <c r="B28" s="3" t="s">
        <v>39</v>
      </c>
      <c r="C28" s="3" t="s">
        <v>29</v>
      </c>
      <c r="D28" s="32">
        <v>506</v>
      </c>
      <c r="E28" s="32">
        <v>432.15017</v>
      </c>
      <c r="F28" s="4">
        <v>85.4</v>
      </c>
      <c r="G28" s="4">
        <v>412.6</v>
      </c>
    </row>
    <row r="29" spans="1:7" s="5" customFormat="1" ht="33.75" x14ac:dyDescent="0.2">
      <c r="A29" s="2" t="s">
        <v>30</v>
      </c>
      <c r="B29" s="3" t="s">
        <v>39</v>
      </c>
      <c r="C29" s="3" t="s">
        <v>31</v>
      </c>
      <c r="D29" s="32">
        <v>153</v>
      </c>
      <c r="E29" s="32">
        <v>128.09197</v>
      </c>
      <c r="F29" s="4">
        <v>83.7</v>
      </c>
      <c r="G29" s="4">
        <v>466.4</v>
      </c>
    </row>
    <row r="30" spans="1:7" s="5" customFormat="1" ht="22.5" x14ac:dyDescent="0.2">
      <c r="A30" s="2" t="s">
        <v>40</v>
      </c>
      <c r="B30" s="3" t="s">
        <v>39</v>
      </c>
      <c r="C30" s="3" t="s">
        <v>41</v>
      </c>
      <c r="D30" s="32">
        <v>34.845170000000003</v>
      </c>
      <c r="E30" s="32">
        <v>33.726320000000001</v>
      </c>
      <c r="F30" s="4">
        <v>96.8</v>
      </c>
      <c r="G30" s="4">
        <v>517.5</v>
      </c>
    </row>
    <row r="31" spans="1:7" s="5" customFormat="1" ht="14.25" x14ac:dyDescent="0.2">
      <c r="A31" s="2" t="s">
        <v>34</v>
      </c>
      <c r="B31" s="3" t="s">
        <v>39</v>
      </c>
      <c r="C31" s="3" t="s">
        <v>35</v>
      </c>
      <c r="D31" s="32">
        <v>56.686790000000002</v>
      </c>
      <c r="E31" s="32">
        <v>40.386670000000002</v>
      </c>
      <c r="F31" s="4">
        <v>71.2</v>
      </c>
      <c r="G31" s="4">
        <v>191</v>
      </c>
    </row>
    <row r="32" spans="1:7" s="5" customFormat="1" ht="14.25" x14ac:dyDescent="0.2">
      <c r="A32" s="2" t="s">
        <v>42</v>
      </c>
      <c r="B32" s="3" t="s">
        <v>39</v>
      </c>
      <c r="C32" s="3" t="s">
        <v>43</v>
      </c>
      <c r="D32" s="32">
        <v>26.434190000000001</v>
      </c>
      <c r="E32" s="32">
        <v>25.748480000000001</v>
      </c>
      <c r="F32" s="4">
        <v>97.4</v>
      </c>
      <c r="G32" s="4"/>
    </row>
    <row r="33" spans="1:7" s="5" customFormat="1" ht="14.25" x14ac:dyDescent="0.2">
      <c r="A33" s="2" t="s">
        <v>44</v>
      </c>
      <c r="B33" s="3" t="s">
        <v>39</v>
      </c>
      <c r="C33" s="3" t="s">
        <v>45</v>
      </c>
      <c r="D33" s="32">
        <v>3.6080000000000001</v>
      </c>
      <c r="E33" s="32">
        <v>3.6080000000000001</v>
      </c>
      <c r="F33" s="4">
        <v>100</v>
      </c>
      <c r="G33" s="4">
        <v>298.89999999999998</v>
      </c>
    </row>
    <row r="34" spans="1:7" s="5" customFormat="1" ht="14.25" x14ac:dyDescent="0.2">
      <c r="A34" s="2" t="s">
        <v>46</v>
      </c>
      <c r="B34" s="3" t="s">
        <v>39</v>
      </c>
      <c r="C34" s="3" t="s">
        <v>47</v>
      </c>
      <c r="D34" s="32">
        <v>12.194929999999999</v>
      </c>
      <c r="E34" s="32">
        <v>12.194929999999999</v>
      </c>
      <c r="F34" s="4">
        <v>100</v>
      </c>
      <c r="G34" s="4"/>
    </row>
    <row r="35" spans="1:7" s="5" customFormat="1" ht="14.25" x14ac:dyDescent="0.2">
      <c r="A35" s="23" t="s">
        <v>48</v>
      </c>
      <c r="B35" s="24" t="s">
        <v>49</v>
      </c>
      <c r="C35" s="24" t="s">
        <v>10</v>
      </c>
      <c r="D35" s="29">
        <v>2</v>
      </c>
      <c r="E35" s="29"/>
      <c r="F35" s="25">
        <v>0</v>
      </c>
      <c r="G35" s="25"/>
    </row>
    <row r="36" spans="1:7" s="5" customFormat="1" ht="14.25" x14ac:dyDescent="0.2">
      <c r="A36" s="2" t="s">
        <v>50</v>
      </c>
      <c r="B36" s="3" t="s">
        <v>49</v>
      </c>
      <c r="C36" s="3" t="s">
        <v>51</v>
      </c>
      <c r="D36" s="32">
        <v>2</v>
      </c>
      <c r="E36" s="32"/>
      <c r="F36" s="4">
        <v>0</v>
      </c>
      <c r="G36" s="4"/>
    </row>
    <row r="37" spans="1:7" s="5" customFormat="1" ht="14.25" x14ac:dyDescent="0.2">
      <c r="A37" s="23" t="s">
        <v>52</v>
      </c>
      <c r="B37" s="24" t="s">
        <v>53</v>
      </c>
      <c r="C37" s="24" t="s">
        <v>10</v>
      </c>
      <c r="D37" s="29">
        <v>1</v>
      </c>
      <c r="E37" s="29">
        <v>1</v>
      </c>
      <c r="F37" s="25">
        <v>100</v>
      </c>
      <c r="G37" s="25"/>
    </row>
    <row r="38" spans="1:7" s="5" customFormat="1" ht="14.25" x14ac:dyDescent="0.2">
      <c r="A38" s="2" t="s">
        <v>34</v>
      </c>
      <c r="B38" s="3" t="s">
        <v>53</v>
      </c>
      <c r="C38" s="3" t="s">
        <v>35</v>
      </c>
      <c r="D38" s="32">
        <v>1</v>
      </c>
      <c r="E38" s="32">
        <v>1</v>
      </c>
      <c r="F38" s="4">
        <v>100</v>
      </c>
      <c r="G38" s="4"/>
    </row>
    <row r="39" spans="1:7" s="5" customFormat="1" ht="21.75" x14ac:dyDescent="0.2">
      <c r="A39" s="23" t="s">
        <v>54</v>
      </c>
      <c r="B39" s="24" t="s">
        <v>55</v>
      </c>
      <c r="C39" s="24" t="s">
        <v>10</v>
      </c>
      <c r="D39" s="29">
        <v>1</v>
      </c>
      <c r="E39" s="29">
        <v>1</v>
      </c>
      <c r="F39" s="25">
        <v>100</v>
      </c>
      <c r="G39" s="25"/>
    </row>
    <row r="40" spans="1:7" s="5" customFormat="1" ht="14.25" x14ac:dyDescent="0.2">
      <c r="A40" s="2" t="s">
        <v>34</v>
      </c>
      <c r="B40" s="3" t="s">
        <v>55</v>
      </c>
      <c r="C40" s="3" t="s">
        <v>35</v>
      </c>
      <c r="D40" s="32">
        <v>1</v>
      </c>
      <c r="E40" s="32">
        <v>1</v>
      </c>
      <c r="F40" s="4">
        <v>100</v>
      </c>
      <c r="G40" s="4"/>
    </row>
    <row r="41" spans="1:7" s="5" customFormat="1" ht="14.25" x14ac:dyDescent="0.2">
      <c r="A41" s="23" t="s">
        <v>56</v>
      </c>
      <c r="B41" s="24" t="s">
        <v>57</v>
      </c>
      <c r="C41" s="24" t="s">
        <v>10</v>
      </c>
      <c r="D41" s="29">
        <v>1</v>
      </c>
      <c r="E41" s="29">
        <v>1</v>
      </c>
      <c r="F41" s="25">
        <v>100</v>
      </c>
      <c r="G41" s="25"/>
    </row>
    <row r="42" spans="1:7" s="5" customFormat="1" ht="14.25" x14ac:dyDescent="0.2">
      <c r="A42" s="2" t="s">
        <v>34</v>
      </c>
      <c r="B42" s="3" t="s">
        <v>57</v>
      </c>
      <c r="C42" s="3" t="s">
        <v>35</v>
      </c>
      <c r="D42" s="32">
        <v>1</v>
      </c>
      <c r="E42" s="32">
        <v>1</v>
      </c>
      <c r="F42" s="4">
        <v>100</v>
      </c>
      <c r="G42" s="4"/>
    </row>
    <row r="43" spans="1:7" s="5" customFormat="1" ht="14.25" x14ac:dyDescent="0.2">
      <c r="A43" s="23" t="s">
        <v>58</v>
      </c>
      <c r="B43" s="24" t="s">
        <v>59</v>
      </c>
      <c r="C43" s="24" t="s">
        <v>10</v>
      </c>
      <c r="D43" s="29">
        <v>58.170999999999999</v>
      </c>
      <c r="E43" s="29">
        <v>38.4</v>
      </c>
      <c r="F43" s="25">
        <v>66</v>
      </c>
      <c r="G43" s="25">
        <v>320</v>
      </c>
    </row>
    <row r="44" spans="1:7" s="5" customFormat="1" ht="14.25" x14ac:dyDescent="0.2">
      <c r="A44" s="2" t="s">
        <v>60</v>
      </c>
      <c r="B44" s="3" t="s">
        <v>59</v>
      </c>
      <c r="C44" s="3" t="s">
        <v>61</v>
      </c>
      <c r="D44" s="32">
        <v>58.170999999999999</v>
      </c>
      <c r="E44" s="32">
        <v>38.4</v>
      </c>
      <c r="F44" s="4">
        <v>66</v>
      </c>
      <c r="G44" s="4">
        <v>320</v>
      </c>
    </row>
    <row r="45" spans="1:7" s="5" customFormat="1" ht="21.75" x14ac:dyDescent="0.2">
      <c r="A45" s="23" t="s">
        <v>62</v>
      </c>
      <c r="B45" s="24" t="s">
        <v>63</v>
      </c>
      <c r="C45" s="24" t="s">
        <v>10</v>
      </c>
      <c r="D45" s="29">
        <v>0.1</v>
      </c>
      <c r="E45" s="29"/>
      <c r="F45" s="25">
        <v>0</v>
      </c>
      <c r="G45" s="25"/>
    </row>
    <row r="46" spans="1:7" s="5" customFormat="1" ht="14.25" x14ac:dyDescent="0.2">
      <c r="A46" s="2" t="s">
        <v>34</v>
      </c>
      <c r="B46" s="3" t="s">
        <v>63</v>
      </c>
      <c r="C46" s="3" t="s">
        <v>35</v>
      </c>
      <c r="D46" s="32">
        <v>0.1</v>
      </c>
      <c r="E46" s="32"/>
      <c r="F46" s="4">
        <v>0</v>
      </c>
      <c r="G46" s="4"/>
    </row>
    <row r="47" spans="1:7" s="5" customFormat="1" ht="21.75" x14ac:dyDescent="0.2">
      <c r="A47" s="23" t="s">
        <v>64</v>
      </c>
      <c r="B47" s="24" t="s">
        <v>65</v>
      </c>
      <c r="C47" s="24" t="s">
        <v>10</v>
      </c>
      <c r="D47" s="29">
        <v>0.5</v>
      </c>
      <c r="E47" s="29">
        <v>0.5</v>
      </c>
      <c r="F47" s="25">
        <v>100</v>
      </c>
      <c r="G47" s="25"/>
    </row>
    <row r="48" spans="1:7" s="5" customFormat="1" ht="14.25" x14ac:dyDescent="0.2">
      <c r="A48" s="2" t="s">
        <v>34</v>
      </c>
      <c r="B48" s="3" t="s">
        <v>65</v>
      </c>
      <c r="C48" s="3" t="s">
        <v>35</v>
      </c>
      <c r="D48" s="32">
        <v>0.5</v>
      </c>
      <c r="E48" s="32">
        <v>0.5</v>
      </c>
      <c r="F48" s="4">
        <v>100</v>
      </c>
      <c r="G48" s="4"/>
    </row>
    <row r="49" spans="1:7" s="5" customFormat="1" ht="14.25" x14ac:dyDescent="0.2">
      <c r="A49" s="23" t="s">
        <v>66</v>
      </c>
      <c r="B49" s="24" t="s">
        <v>67</v>
      </c>
      <c r="C49" s="24" t="s">
        <v>10</v>
      </c>
      <c r="D49" s="29">
        <v>165.22542999999999</v>
      </c>
      <c r="E49" s="29">
        <v>164.89043000000001</v>
      </c>
      <c r="F49" s="25">
        <v>99.8</v>
      </c>
      <c r="G49" s="25">
        <v>422.1</v>
      </c>
    </row>
    <row r="50" spans="1:7" s="5" customFormat="1" ht="14.25" x14ac:dyDescent="0.2">
      <c r="A50" s="2" t="s">
        <v>34</v>
      </c>
      <c r="B50" s="3" t="s">
        <v>67</v>
      </c>
      <c r="C50" s="3" t="s">
        <v>35</v>
      </c>
      <c r="D50" s="32">
        <v>13</v>
      </c>
      <c r="E50" s="32">
        <v>12.664999999999999</v>
      </c>
      <c r="F50" s="4">
        <v>97.4</v>
      </c>
      <c r="G50" s="4">
        <v>32.4</v>
      </c>
    </row>
    <row r="51" spans="1:7" s="5" customFormat="1" ht="14.25" x14ac:dyDescent="0.2">
      <c r="A51" s="2" t="s">
        <v>42</v>
      </c>
      <c r="B51" s="3" t="s">
        <v>67</v>
      </c>
      <c r="C51" s="3" t="s">
        <v>43</v>
      </c>
      <c r="D51" s="32">
        <v>152.22542999999999</v>
      </c>
      <c r="E51" s="32">
        <v>152.22542999999999</v>
      </c>
      <c r="F51" s="4">
        <v>100</v>
      </c>
      <c r="G51" s="4"/>
    </row>
    <row r="52" spans="1:7" s="5" customFormat="1" ht="21.75" x14ac:dyDescent="0.2">
      <c r="A52" s="23" t="s">
        <v>68</v>
      </c>
      <c r="B52" s="24" t="s">
        <v>69</v>
      </c>
      <c r="C52" s="24" t="s">
        <v>10</v>
      </c>
      <c r="D52" s="29">
        <v>0.5</v>
      </c>
      <c r="E52" s="29">
        <v>0.5</v>
      </c>
      <c r="F52" s="25">
        <v>100</v>
      </c>
      <c r="G52" s="25"/>
    </row>
    <row r="53" spans="1:7" s="5" customFormat="1" ht="14.25" x14ac:dyDescent="0.2">
      <c r="A53" s="2" t="s">
        <v>34</v>
      </c>
      <c r="B53" s="3" t="s">
        <v>69</v>
      </c>
      <c r="C53" s="3" t="s">
        <v>35</v>
      </c>
      <c r="D53" s="32">
        <v>0.5</v>
      </c>
      <c r="E53" s="32">
        <v>0.5</v>
      </c>
      <c r="F53" s="4">
        <v>100</v>
      </c>
      <c r="G53" s="4"/>
    </row>
    <row r="54" spans="1:7" s="5" customFormat="1" ht="14.25" x14ac:dyDescent="0.2">
      <c r="A54" s="23" t="s">
        <v>70</v>
      </c>
      <c r="B54" s="24" t="s">
        <v>71</v>
      </c>
      <c r="C54" s="24" t="s">
        <v>10</v>
      </c>
      <c r="D54" s="29">
        <v>80.92774</v>
      </c>
      <c r="E54" s="29">
        <v>80.801419999999993</v>
      </c>
      <c r="F54" s="25">
        <v>99.8</v>
      </c>
      <c r="G54" s="25">
        <v>179</v>
      </c>
    </row>
    <row r="55" spans="1:7" s="5" customFormat="1" ht="14.25" x14ac:dyDescent="0.2">
      <c r="A55" s="2" t="s">
        <v>34</v>
      </c>
      <c r="B55" s="3" t="s">
        <v>71</v>
      </c>
      <c r="C55" s="3" t="s">
        <v>35</v>
      </c>
      <c r="D55" s="32">
        <v>80.92774</v>
      </c>
      <c r="E55" s="32">
        <v>80.801419999999993</v>
      </c>
      <c r="F55" s="4">
        <v>99.8</v>
      </c>
      <c r="G55" s="4">
        <v>179</v>
      </c>
    </row>
    <row r="56" spans="1:7" s="5" customFormat="1" ht="21.75" x14ac:dyDescent="0.2">
      <c r="A56" s="23" t="s">
        <v>72</v>
      </c>
      <c r="B56" s="24" t="s">
        <v>73</v>
      </c>
      <c r="C56" s="24" t="s">
        <v>10</v>
      </c>
      <c r="D56" s="29">
        <v>39.951160000000002</v>
      </c>
      <c r="E56" s="29">
        <v>37.593040000000002</v>
      </c>
      <c r="F56" s="25">
        <v>94.1</v>
      </c>
      <c r="G56" s="25">
        <v>85.4</v>
      </c>
    </row>
    <row r="57" spans="1:7" s="5" customFormat="1" ht="14.25" x14ac:dyDescent="0.2">
      <c r="A57" s="2" t="s">
        <v>34</v>
      </c>
      <c r="B57" s="3" t="s">
        <v>73</v>
      </c>
      <c r="C57" s="3" t="s">
        <v>35</v>
      </c>
      <c r="D57" s="32">
        <v>39.951160000000002</v>
      </c>
      <c r="E57" s="32">
        <v>37.593040000000002</v>
      </c>
      <c r="F57" s="4">
        <v>94.1</v>
      </c>
      <c r="G57" s="4">
        <v>85.4</v>
      </c>
    </row>
    <row r="58" spans="1:7" s="5" customFormat="1" ht="32.25" x14ac:dyDescent="0.2">
      <c r="A58" s="23" t="s">
        <v>74</v>
      </c>
      <c r="B58" s="24" t="s">
        <v>75</v>
      </c>
      <c r="C58" s="24" t="s">
        <v>10</v>
      </c>
      <c r="D58" s="29">
        <v>599</v>
      </c>
      <c r="E58" s="29">
        <v>599</v>
      </c>
      <c r="F58" s="25">
        <v>100</v>
      </c>
      <c r="G58" s="25">
        <v>1281.3</v>
      </c>
    </row>
    <row r="59" spans="1:7" s="5" customFormat="1" ht="14.25" x14ac:dyDescent="0.2">
      <c r="A59" s="2" t="s">
        <v>34</v>
      </c>
      <c r="B59" s="3" t="s">
        <v>75</v>
      </c>
      <c r="C59" s="3" t="s">
        <v>35</v>
      </c>
      <c r="D59" s="32">
        <v>599</v>
      </c>
      <c r="E59" s="32">
        <v>599</v>
      </c>
      <c r="F59" s="4">
        <v>100</v>
      </c>
      <c r="G59" s="4">
        <v>1281.3</v>
      </c>
    </row>
    <row r="60" spans="1:7" s="5" customFormat="1" ht="63.75" x14ac:dyDescent="0.2">
      <c r="A60" s="23" t="s">
        <v>76</v>
      </c>
      <c r="B60" s="24" t="s">
        <v>77</v>
      </c>
      <c r="C60" s="24" t="s">
        <v>10</v>
      </c>
      <c r="D60" s="29">
        <v>51</v>
      </c>
      <c r="E60" s="29">
        <v>51</v>
      </c>
      <c r="F60" s="25">
        <v>100</v>
      </c>
      <c r="G60" s="25"/>
    </row>
    <row r="61" spans="1:7" s="5" customFormat="1" ht="21.75" x14ac:dyDescent="0.2">
      <c r="A61" s="23" t="s">
        <v>78</v>
      </c>
      <c r="B61" s="24" t="s">
        <v>79</v>
      </c>
      <c r="C61" s="24" t="s">
        <v>10</v>
      </c>
      <c r="D61" s="29">
        <v>51</v>
      </c>
      <c r="E61" s="29">
        <v>51</v>
      </c>
      <c r="F61" s="25">
        <v>100</v>
      </c>
      <c r="G61" s="25"/>
    </row>
    <row r="62" spans="1:7" s="5" customFormat="1" ht="22.5" x14ac:dyDescent="0.2">
      <c r="A62" s="2" t="s">
        <v>28</v>
      </c>
      <c r="B62" s="3" t="s">
        <v>79</v>
      </c>
      <c r="C62" s="3" t="s">
        <v>29</v>
      </c>
      <c r="D62" s="32">
        <v>39.170549999999999</v>
      </c>
      <c r="E62" s="32">
        <v>39.170549999999999</v>
      </c>
      <c r="F62" s="4">
        <v>100</v>
      </c>
      <c r="G62" s="4"/>
    </row>
    <row r="63" spans="1:7" s="5" customFormat="1" ht="33.75" x14ac:dyDescent="0.2">
      <c r="A63" s="2" t="s">
        <v>30</v>
      </c>
      <c r="B63" s="3" t="s">
        <v>79</v>
      </c>
      <c r="C63" s="3" t="s">
        <v>31</v>
      </c>
      <c r="D63" s="32">
        <v>11.82945</v>
      </c>
      <c r="E63" s="32">
        <v>11.82945</v>
      </c>
      <c r="F63" s="4">
        <v>100</v>
      </c>
      <c r="G63" s="4"/>
    </row>
    <row r="64" spans="1:7" x14ac:dyDescent="0.25">
      <c r="A64" s="35" t="s">
        <v>18</v>
      </c>
      <c r="B64" s="35"/>
      <c r="C64" s="35"/>
      <c r="D64" s="30">
        <f>D15</f>
        <v>2506.6999999999998</v>
      </c>
      <c r="E64" s="30">
        <f>E15</f>
        <v>2228.7103900000002</v>
      </c>
      <c r="F64" s="27">
        <f>F15</f>
        <v>88.9</v>
      </c>
      <c r="G64" s="27">
        <f>G15</f>
        <v>450.4</v>
      </c>
    </row>
    <row r="65" spans="1:7" ht="24" hidden="1" customHeight="1" x14ac:dyDescent="0.25">
      <c r="A65" s="36" t="s">
        <v>19</v>
      </c>
      <c r="B65" s="36"/>
      <c r="C65" s="36"/>
      <c r="D65" s="30"/>
      <c r="E65" s="31"/>
      <c r="F65" s="27" t="str">
        <f>IF(E65&lt;&gt;0,IF(#REF!&lt;&gt;0,ROUND(100*E65/#REF!,1),""),"")</f>
        <v/>
      </c>
      <c r="G65" s="27" t="str">
        <f>IF(E65&lt;&gt;0,IF(D65&lt;&gt;0,ROUND(100*E65/D65,1),""),"")</f>
        <v/>
      </c>
    </row>
    <row r="66" spans="1:7" x14ac:dyDescent="0.25">
      <c r="A66" s="35" t="s">
        <v>20</v>
      </c>
      <c r="B66" s="35"/>
      <c r="C66" s="35"/>
      <c r="D66" s="30">
        <f>D64+D65</f>
        <v>2506.6999999999998</v>
      </c>
      <c r="E66" s="30">
        <f>E64+E65</f>
        <v>2228.7103900000002</v>
      </c>
      <c r="F66" s="27">
        <v>88.9</v>
      </c>
      <c r="G66" s="27">
        <f>IF(E66&lt;&gt;0,IF(D66&lt;&gt;0,ROUND(100*E66/D66,1),""),"")</f>
        <v>88.9</v>
      </c>
    </row>
  </sheetData>
  <mergeCells count="10">
    <mergeCell ref="A10:G10"/>
    <mergeCell ref="A64:C64"/>
    <mergeCell ref="A65:C65"/>
    <mergeCell ref="A66:C66"/>
    <mergeCell ref="A2:G2"/>
    <mergeCell ref="A3:G3"/>
    <mergeCell ref="A4:G4"/>
    <mergeCell ref="A6:G6"/>
    <mergeCell ref="A8:G8"/>
    <mergeCell ref="A9:G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2015-01-14T06:02:51Z</cp:lastPrinted>
  <dcterms:created xsi:type="dcterms:W3CDTF">2015-01-13T10:02:08Z</dcterms:created>
  <dcterms:modified xsi:type="dcterms:W3CDTF">2022-04-25T07:56:03Z</dcterms:modified>
</cp:coreProperties>
</file>