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15" windowWidth="15195" windowHeight="7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9" i="1"/>
  <c r="E46"/>
  <c r="E47"/>
  <c r="D59" l="1"/>
  <c r="C59"/>
  <c r="E33" l="1"/>
  <c r="F25"/>
  <c r="F9"/>
  <c r="D9"/>
  <c r="C9" l="1"/>
  <c r="E14"/>
  <c r="E13"/>
  <c r="E23" l="1"/>
  <c r="E32" l="1"/>
  <c r="E15" l="1"/>
  <c r="C25" l="1"/>
  <c r="D25"/>
  <c r="E11" l="1"/>
  <c r="E58" l="1"/>
  <c r="E57"/>
  <c r="E56"/>
  <c r="E55"/>
  <c r="E54"/>
  <c r="E53"/>
  <c r="E52"/>
  <c r="E51"/>
  <c r="E50"/>
  <c r="E49"/>
  <c r="E48"/>
  <c r="E45"/>
  <c r="E31"/>
  <c r="E30"/>
  <c r="E29"/>
  <c r="E28"/>
  <c r="E27"/>
  <c r="E26"/>
  <c r="E22"/>
  <c r="E21"/>
  <c r="E20"/>
  <c r="E19"/>
  <c r="E18"/>
  <c r="E17"/>
  <c r="E16"/>
  <c r="E12"/>
  <c r="E10"/>
  <c r="F34" l="1"/>
  <c r="F60" s="1"/>
  <c r="E59"/>
  <c r="E25"/>
  <c r="E9"/>
  <c r="D34"/>
  <c r="C34"/>
  <c r="C60" l="1"/>
  <c r="E34"/>
  <c r="D60"/>
</calcChain>
</file>

<file path=xl/sharedStrings.xml><?xml version="1.0" encoding="utf-8"?>
<sst xmlns="http://schemas.openxmlformats.org/spreadsheetml/2006/main" count="62" uniqueCount="57">
  <si>
    <t xml:space="preserve">                                                                                                                            тыс.руб.</t>
  </si>
  <si>
    <t>Наименование</t>
  </si>
  <si>
    <t>% исполнения</t>
  </si>
  <si>
    <t>Налоговые и неналоговые доходы -всего</t>
  </si>
  <si>
    <t>НДФЛ</t>
  </si>
  <si>
    <t>Налоги на совокупный доход</t>
  </si>
  <si>
    <t>Госпошлина</t>
  </si>
  <si>
    <t>Задолженность по отмененным налогам</t>
  </si>
  <si>
    <t>Доходы от использования муниципального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</si>
  <si>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</si>
  <si>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</si>
  <si>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</si>
  <si>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</si>
  <si>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 - всего</t>
  </si>
  <si>
    <t>В том числе:</t>
  </si>
  <si>
    <t>Прочие дотации</t>
  </si>
  <si>
    <t>Субвенции –всего</t>
  </si>
  <si>
    <t>Субсидии – всего</t>
  </si>
  <si>
    <t>Иные межбюджетные трансферты</t>
  </si>
  <si>
    <t>Прочие безвозмездные поступления</t>
  </si>
  <si>
    <t>Всего доходов</t>
  </si>
  <si>
    <t>тыс.руб.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</si>
  <si>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</si>
  <si>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</si>
  <si>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</si>
  <si>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</si>
  <si>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</si>
  <si>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</si>
  <si>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</si>
  <si>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</si>
  <si>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</t>
  </si>
  <si>
    <t>Социальная политика</t>
  </si>
  <si>
    <t>Физическая культура и спорт</t>
  </si>
  <si>
    <t>Обслуживание муниципального долга</t>
  </si>
  <si>
    <t>Межбюджетные трансферты</t>
  </si>
  <si>
    <t>Всего</t>
  </si>
  <si>
    <t>Превышение доходов над расходами (дефицит- профицит +)</t>
  </si>
  <si>
    <t>Акцизы</t>
  </si>
  <si>
    <t>Возврат остатков субсидий, субвенций и иных межбюджетных трансфертов, имеющих целевое назначение, прошлых лет</t>
  </si>
  <si>
    <t>НДОПИ</t>
  </si>
  <si>
    <t>Причие неналоговые доходы</t>
  </si>
  <si>
    <t>Налог на имущество</t>
  </si>
  <si>
    <t>Земельный налог</t>
  </si>
  <si>
    <t xml:space="preserve">Оценка ожидаемого исполнения доходов консолидированного    </t>
  </si>
  <si>
    <t xml:space="preserve">Оценка ожидаемого исполнения расходов косолидированного бюджета </t>
  </si>
  <si>
    <t xml:space="preserve"> и прогноз расходов муниципального образования «Муниципальный округ
</t>
  </si>
  <si>
    <t xml:space="preserve"> и прогноз доходов муниципального образования «Муниципальный округ
</t>
  </si>
  <si>
    <t>Нацианальная оборона</t>
  </si>
  <si>
    <r>
      <rPr>
        <b/>
        <sz val="12"/>
        <color theme="1"/>
        <rFont val="Times New Roman"/>
        <family val="1"/>
        <charset val="204"/>
      </rPr>
      <t xml:space="preserve">бюджета муниципального образования «Киясовский район» за 2022 год     </t>
    </r>
    <r>
      <rPr>
        <sz val="12"/>
        <color theme="1"/>
        <rFont val="Times New Roman"/>
        <family val="1"/>
        <charset val="204"/>
      </rPr>
      <t xml:space="preserve">                                   </t>
    </r>
  </si>
  <si>
    <t>Киясовский район Удмуртской Республики» на 2023 год</t>
  </si>
  <si>
    <t>Уточненный план на        2022 г.</t>
  </si>
  <si>
    <t>Ожидаемое исполнение за 2022 г.</t>
  </si>
  <si>
    <t>Прогноз на 2023 г.</t>
  </si>
  <si>
    <t>муниципального образования «Киясовский район» за 2022 год</t>
  </si>
  <si>
    <t>Уточненный план на   2022 г.</t>
  </si>
  <si>
    <t>Проект на 2023 г.</t>
  </si>
  <si>
    <t>на выравнивание бюджетной обеспеченности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</si>
</sst>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topLeftCell="A34" workbookViewId="0">
      <selection activeCell="F59" sqref="F59"/>
    </sheetView>
  </sheetViews>
  <sheetFormatPr defaultRowHeight="15"/>
  <cols>
    <col min="1" max="1" width="3.5703125" customWidth="1"/>
    <col min="2" max="2" width="27" customWidth="1"/>
    <col min="3" max="3" width="13.7109375" customWidth="1"/>
    <col min="4" max="4" width="15.42578125" customWidth="1"/>
    <col min="5" max="5" width="13.7109375" customWidth="1"/>
    <col min="6" max="6" width="14" customWidth="1"/>
  </cols>
  <sheetData>
    <row r="1" spans="1:6" ht="6" customHeight="1"/>
    <row r="2" spans="1:6" ht="18" customHeight="1">
      <c r="A2" s="3"/>
      <c r="B2" s="27" t="s">
        <v>43</v>
      </c>
      <c r="C2" s="27"/>
      <c r="D2" s="27"/>
      <c r="E2" s="27"/>
      <c r="F2" s="27"/>
    </row>
    <row r="3" spans="1:6" ht="21" customHeight="1">
      <c r="B3" s="28" t="s">
        <v>48</v>
      </c>
      <c r="C3" s="28"/>
      <c r="D3" s="28"/>
      <c r="E3" s="28"/>
      <c r="F3" s="28"/>
    </row>
    <row r="4" spans="1:6" ht="18" customHeight="1">
      <c r="B4" s="30" t="s">
        <v>46</v>
      </c>
      <c r="C4" s="31"/>
      <c r="D4" s="31"/>
      <c r="E4" s="31"/>
      <c r="F4" s="31"/>
    </row>
    <row r="5" spans="1:6" ht="15" customHeight="1">
      <c r="B5" s="30" t="s">
        <v>49</v>
      </c>
      <c r="C5" s="30"/>
      <c r="D5" s="30"/>
      <c r="E5" s="30"/>
      <c r="F5" s="30"/>
    </row>
    <row r="6" spans="1:6" ht="15.75">
      <c r="B6" s="1" t="s">
        <v>0</v>
      </c>
    </row>
    <row r="7" spans="1:6" ht="33.75" customHeight="1">
      <c r="A7" s="29"/>
      <c r="B7" s="24" t="s">
        <v>1</v>
      </c>
      <c r="C7" s="24" t="s">
        <v>50</v>
      </c>
      <c r="D7" s="24" t="s">
        <v>51</v>
      </c>
      <c r="E7" s="24" t="s">
        <v>2</v>
      </c>
      <c r="F7" s="25" t="s">
        <v>52</v>
      </c>
    </row>
    <row r="8" spans="1:6" ht="13.5" customHeight="1">
      <c r="A8" s="29"/>
      <c r="B8" s="24"/>
      <c r="C8" s="24"/>
      <c r="D8" s="24"/>
      <c r="E8" s="24"/>
      <c r="F8" s="25"/>
    </row>
    <row r="9" spans="1:6" ht="47.25">
      <c r="B9" s="6" t="s">
        <v>3</v>
      </c>
      <c r="C9" s="8">
        <f>C10+C12+C16+C17+C18+C19+C20+C21+C22+C11+C23+C15+C13+C14</f>
        <v>106410</v>
      </c>
      <c r="D9" s="8">
        <f>D10+D12+D16+D17+D18+D19+D20+D21+D22+D11+D23+D15+D13+D14+D24</f>
        <v>107333</v>
      </c>
      <c r="E9" s="9">
        <f>IF(C9=0,0,D9/C9*100)</f>
        <v>100.86739968048116</v>
      </c>
      <c r="F9" s="8">
        <f>F10+F12+F16+F17+F18+F19+F20+F21+F22+F11+F23+F15+F13+F14+F24</f>
        <v>112130</v>
      </c>
    </row>
    <row r="10" spans="1:6" ht="15.75">
      <c r="B10" s="22" t="s">
        <v>4</v>
      </c>
      <c r="C10" s="5">
        <v>69003</v>
      </c>
      <c r="D10" s="5">
        <v>69276</v>
      </c>
      <c r="E10" s="9">
        <f t="shared" ref="E10:E34" si="0">IF(C10=0,0,D10/C10*100)</f>
        <v>100.3956349723925</v>
      </c>
      <c r="F10" s="5">
        <v>74325</v>
      </c>
    </row>
    <row r="11" spans="1:6" ht="15.75">
      <c r="B11" s="22" t="s">
        <v>37</v>
      </c>
      <c r="C11" s="10">
        <v>17062</v>
      </c>
      <c r="D11" s="10">
        <v>17062</v>
      </c>
      <c r="E11" s="9">
        <f t="shared" si="0"/>
        <v>100</v>
      </c>
      <c r="F11" s="10">
        <v>17658</v>
      </c>
    </row>
    <row r="12" spans="1:6" ht="15.75">
      <c r="B12" s="22" t="s">
        <v>5</v>
      </c>
      <c r="C12" s="5">
        <v>3640</v>
      </c>
      <c r="D12" s="5">
        <v>4337</v>
      </c>
      <c r="E12" s="9">
        <f t="shared" si="0"/>
        <v>119.14835164835165</v>
      </c>
      <c r="F12" s="5">
        <v>3047</v>
      </c>
    </row>
    <row r="13" spans="1:6" ht="15.75">
      <c r="B13" s="22" t="s">
        <v>41</v>
      </c>
      <c r="C13" s="19">
        <v>721</v>
      </c>
      <c r="D13" s="19">
        <v>721</v>
      </c>
      <c r="E13" s="9">
        <f t="shared" si="0"/>
        <v>100</v>
      </c>
      <c r="F13" s="19">
        <v>1128</v>
      </c>
    </row>
    <row r="14" spans="1:6" ht="15.75">
      <c r="B14" s="22" t="s">
        <v>42</v>
      </c>
      <c r="C14" s="19">
        <v>5219</v>
      </c>
      <c r="D14" s="19">
        <v>5386</v>
      </c>
      <c r="E14" s="9">
        <f t="shared" si="0"/>
        <v>103.19984671392987</v>
      </c>
      <c r="F14" s="19">
        <v>6543</v>
      </c>
    </row>
    <row r="15" spans="1:6" ht="15.75">
      <c r="B15" s="22" t="s">
        <v>39</v>
      </c>
      <c r="C15" s="13">
        <v>89</v>
      </c>
      <c r="D15" s="13">
        <v>103</v>
      </c>
      <c r="E15" s="9">
        <f t="shared" si="0"/>
        <v>115.73033707865167</v>
      </c>
      <c r="F15" s="13"/>
    </row>
    <row r="16" spans="1:6" ht="15.75">
      <c r="B16" s="22" t="s">
        <v>6</v>
      </c>
      <c r="C16" s="5">
        <v>652</v>
      </c>
      <c r="D16" s="5">
        <v>462</v>
      </c>
      <c r="E16" s="9">
        <f t="shared" si="0"/>
        <v>70.858895705521476</v>
      </c>
      <c r="F16" s="5">
        <v>519</v>
      </c>
    </row>
    <row r="17" spans="2:10" ht="25.5" hidden="1">
      <c r="B17" s="22" t="s">
        <v>7</v>
      </c>
      <c r="C17" s="5"/>
      <c r="D17" s="5"/>
      <c r="E17" s="9">
        <f t="shared" si="0"/>
        <v>0</v>
      </c>
      <c r="F17" s="5"/>
    </row>
    <row r="18" spans="2:10" ht="25.5">
      <c r="B18" s="22" t="s">
        <v>8</v>
      </c>
      <c r="C18" s="5">
        <v>3676</v>
      </c>
      <c r="D18" s="5">
        <v>3915</v>
      </c>
      <c r="E18" s="9">
        <f t="shared" si="0"/>
        <v>106.50163220892274</v>
      </c>
      <c r="F18" s="5">
        <v>4406</v>
      </c>
    </row>
    <row r="19" spans="2:10" ht="38.25">
      <c r="B19" s="22" t="s">
        <v>9</v>
      </c>
      <c r="C19" s="5">
        <v>498</v>
      </c>
      <c r="D19" s="5">
        <v>195</v>
      </c>
      <c r="E19" s="9">
        <f t="shared" si="0"/>
        <v>39.156626506024097</v>
      </c>
      <c r="F19" s="5">
        <v>269</v>
      </c>
    </row>
    <row r="20" spans="2:10" ht="38.25">
      <c r="B20" s="22" t="s">
        <v>10</v>
      </c>
      <c r="C20" s="5">
        <v>2854</v>
      </c>
      <c r="D20" s="5">
        <v>2854</v>
      </c>
      <c r="E20" s="9">
        <f t="shared" si="0"/>
        <v>100</v>
      </c>
      <c r="F20" s="5">
        <v>3168</v>
      </c>
    </row>
    <row r="21" spans="2:10" ht="38.25">
      <c r="B21" s="22" t="s">
        <v>11</v>
      </c>
      <c r="C21" s="5">
        <v>1705</v>
      </c>
      <c r="D21" s="5">
        <v>2079</v>
      </c>
      <c r="E21" s="9">
        <f t="shared" si="0"/>
        <v>121.93548387096773</v>
      </c>
      <c r="F21" s="5">
        <v>300</v>
      </c>
    </row>
    <row r="22" spans="2:10" ht="25.5">
      <c r="B22" s="22" t="s">
        <v>12</v>
      </c>
      <c r="C22" s="5">
        <v>376</v>
      </c>
      <c r="D22" s="5">
        <v>228</v>
      </c>
      <c r="E22" s="9">
        <f t="shared" si="0"/>
        <v>60.638297872340431</v>
      </c>
      <c r="F22" s="5">
        <v>310</v>
      </c>
      <c r="J22" s="21"/>
    </row>
    <row r="23" spans="2:10" ht="15.75">
      <c r="B23" s="22" t="s">
        <v>40</v>
      </c>
      <c r="C23" s="15">
        <v>915</v>
      </c>
      <c r="D23" s="15">
        <v>715</v>
      </c>
      <c r="E23" s="9">
        <f t="shared" si="0"/>
        <v>78.142076502732237</v>
      </c>
      <c r="F23" s="15">
        <v>457</v>
      </c>
    </row>
    <row r="24" spans="2:10" ht="25.5">
      <c r="B24" s="22" t="s">
        <v>7</v>
      </c>
      <c r="C24" s="19"/>
      <c r="D24" s="19"/>
      <c r="E24" s="9"/>
      <c r="F24" s="19"/>
    </row>
    <row r="25" spans="2:10" ht="31.5">
      <c r="B25" s="6" t="s">
        <v>13</v>
      </c>
      <c r="C25" s="8">
        <f>C26+C27+C28+C29+C30+C31+C33+C32</f>
        <v>407506</v>
      </c>
      <c r="D25" s="8">
        <f>D26+D27+D28+D29+D30+D31+D33+D32</f>
        <v>407506</v>
      </c>
      <c r="E25" s="9">
        <f t="shared" si="0"/>
        <v>100</v>
      </c>
      <c r="F25" s="8">
        <f>F26+F27+F28+F29+F30+F31+F33+F32</f>
        <v>361228</v>
      </c>
    </row>
    <row r="26" spans="2:10" ht="15.75">
      <c r="B26" s="22" t="s">
        <v>14</v>
      </c>
      <c r="C26" s="5"/>
      <c r="D26" s="5"/>
      <c r="E26" s="9">
        <f t="shared" si="0"/>
        <v>0</v>
      </c>
      <c r="F26" s="5"/>
    </row>
    <row r="27" spans="2:10" ht="25.5">
      <c r="B27" s="22" t="s">
        <v>56</v>
      </c>
      <c r="C27" s="5">
        <v>126075</v>
      </c>
      <c r="D27" s="14">
        <v>126075</v>
      </c>
      <c r="E27" s="9">
        <f t="shared" si="0"/>
        <v>100</v>
      </c>
      <c r="F27" s="5">
        <v>126075</v>
      </c>
    </row>
    <row r="28" spans="2:10" ht="15.75">
      <c r="B28" s="22" t="s">
        <v>15</v>
      </c>
      <c r="C28" s="5">
        <v>8078</v>
      </c>
      <c r="D28" s="14">
        <v>8078</v>
      </c>
      <c r="E28" s="9">
        <f t="shared" si="0"/>
        <v>100</v>
      </c>
      <c r="F28" s="5">
        <v>568.29999999999995</v>
      </c>
    </row>
    <row r="29" spans="2:10" ht="15.75">
      <c r="B29" s="22" t="s">
        <v>16</v>
      </c>
      <c r="C29" s="5">
        <v>176892</v>
      </c>
      <c r="D29" s="14">
        <v>176892</v>
      </c>
      <c r="E29" s="9">
        <f t="shared" si="0"/>
        <v>100</v>
      </c>
      <c r="F29" s="5">
        <v>203445.7</v>
      </c>
    </row>
    <row r="30" spans="2:10" ht="15.75">
      <c r="B30" s="22" t="s">
        <v>17</v>
      </c>
      <c r="C30" s="5">
        <v>43816</v>
      </c>
      <c r="D30" s="14">
        <v>43816</v>
      </c>
      <c r="E30" s="9">
        <f t="shared" si="0"/>
        <v>100</v>
      </c>
      <c r="F30" s="5">
        <v>25515</v>
      </c>
    </row>
    <row r="31" spans="2:10" ht="25.5">
      <c r="B31" s="22" t="s">
        <v>18</v>
      </c>
      <c r="C31" s="5">
        <v>34910</v>
      </c>
      <c r="D31" s="14">
        <v>34910</v>
      </c>
      <c r="E31" s="9">
        <f t="shared" si="0"/>
        <v>100</v>
      </c>
      <c r="F31" s="5"/>
    </row>
    <row r="32" spans="2:10" ht="25.5">
      <c r="B32" s="22" t="s">
        <v>19</v>
      </c>
      <c r="C32" s="12">
        <v>17735</v>
      </c>
      <c r="D32" s="14">
        <v>17735</v>
      </c>
      <c r="E32" s="9">
        <f t="shared" si="0"/>
        <v>100</v>
      </c>
      <c r="F32" s="12">
        <v>5624</v>
      </c>
    </row>
    <row r="33" spans="2:6" ht="63.75">
      <c r="B33" s="22" t="s">
        <v>38</v>
      </c>
      <c r="C33" s="5"/>
      <c r="D33" s="11"/>
      <c r="E33" s="9">
        <f t="shared" si="0"/>
        <v>0</v>
      </c>
      <c r="F33" s="5"/>
    </row>
    <row r="34" spans="2:6" ht="15.75">
      <c r="B34" s="6" t="s">
        <v>20</v>
      </c>
      <c r="C34" s="8">
        <f>C9+C25</f>
        <v>513916</v>
      </c>
      <c r="D34" s="8">
        <f>D9+D25</f>
        <v>514839</v>
      </c>
      <c r="E34" s="9">
        <f t="shared" si="0"/>
        <v>100.17960133562684</v>
      </c>
      <c r="F34" s="8">
        <f>F9+F25</f>
        <v>473358</v>
      </c>
    </row>
    <row r="35" spans="2:6" ht="15.75">
      <c r="B35" s="1"/>
    </row>
    <row r="36" spans="2:6" ht="15.75">
      <c r="B36" s="1"/>
    </row>
    <row r="37" spans="2:6" ht="15.75">
      <c r="B37" s="2"/>
    </row>
    <row r="38" spans="2:6" ht="15.75">
      <c r="B38" s="2"/>
    </row>
    <row r="39" spans="2:6" ht="15.75">
      <c r="B39" s="27" t="s">
        <v>44</v>
      </c>
      <c r="C39" s="27"/>
      <c r="D39" s="27"/>
      <c r="E39" s="27"/>
      <c r="F39" s="27"/>
    </row>
    <row r="40" spans="2:6" ht="15.75">
      <c r="B40" s="27" t="s">
        <v>53</v>
      </c>
      <c r="C40" s="28"/>
      <c r="D40" s="28"/>
      <c r="E40" s="28"/>
      <c r="F40" s="28"/>
    </row>
    <row r="41" spans="2:6" ht="15.75">
      <c r="B41" s="26" t="s">
        <v>45</v>
      </c>
      <c r="C41" s="27"/>
      <c r="D41" s="27"/>
      <c r="E41" s="27"/>
      <c r="F41" s="27"/>
    </row>
    <row r="42" spans="2:6" ht="18" customHeight="1">
      <c r="B42" s="27" t="s">
        <v>49</v>
      </c>
      <c r="C42" s="27"/>
      <c r="D42" s="27"/>
      <c r="E42" s="27"/>
      <c r="F42" s="27"/>
    </row>
    <row r="43" spans="2:6" ht="15.75">
      <c r="C43" s="23" t="s">
        <v>21</v>
      </c>
      <c r="D43" s="23"/>
      <c r="E43" s="23"/>
      <c r="F43" s="23"/>
    </row>
    <row r="44" spans="2:6" ht="47.25">
      <c r="B44" s="4" t="s">
        <v>1</v>
      </c>
      <c r="C44" s="18" t="s">
        <v>54</v>
      </c>
      <c r="D44" s="18" t="s">
        <v>51</v>
      </c>
      <c r="E44" s="4" t="s">
        <v>2</v>
      </c>
      <c r="F44" s="18" t="s">
        <v>55</v>
      </c>
    </row>
    <row r="45" spans="2:6" ht="30.75" customHeight="1">
      <c r="B45" s="22" t="s">
        <v>22</v>
      </c>
      <c r="C45" s="5">
        <v>48070.6</v>
      </c>
      <c r="D45" s="16">
        <v>48404</v>
      </c>
      <c r="E45" s="9">
        <f t="shared" ref="E45:E59" si="1">IF(C45=0,0,D45/C45*100)</f>
        <v>100.69356321743437</v>
      </c>
      <c r="F45" s="5">
        <v>62316.2</v>
      </c>
    </row>
    <row r="46" spans="2:6" ht="15.75" hidden="1">
      <c r="B46" s="22" t="s">
        <v>23</v>
      </c>
      <c r="C46" s="5"/>
      <c r="D46" s="17"/>
      <c r="E46" s="9">
        <f t="shared" si="1"/>
        <v>0</v>
      </c>
      <c r="F46" s="5"/>
    </row>
    <row r="47" spans="2:6" ht="15.75">
      <c r="B47" s="22" t="s">
        <v>47</v>
      </c>
      <c r="C47" s="20">
        <v>562.20000000000005</v>
      </c>
      <c r="D47" s="20">
        <v>562.20000000000005</v>
      </c>
      <c r="E47" s="9">
        <f t="shared" si="1"/>
        <v>100</v>
      </c>
      <c r="F47" s="20">
        <v>658.7</v>
      </c>
    </row>
    <row r="48" spans="2:6" ht="38.25">
      <c r="B48" s="22" t="s">
        <v>24</v>
      </c>
      <c r="C48" s="17">
        <v>2229.8000000000002</v>
      </c>
      <c r="D48" s="17">
        <v>2229.8000000000002</v>
      </c>
      <c r="E48" s="9">
        <f t="shared" si="1"/>
        <v>100</v>
      </c>
      <c r="F48" s="17">
        <v>2421</v>
      </c>
    </row>
    <row r="49" spans="2:6" ht="15.75">
      <c r="B49" s="22" t="s">
        <v>25</v>
      </c>
      <c r="C49" s="5">
        <v>38963.199999999997</v>
      </c>
      <c r="D49" s="17">
        <v>38963.199999999997</v>
      </c>
      <c r="E49" s="9">
        <f t="shared" si="1"/>
        <v>100</v>
      </c>
      <c r="F49" s="5">
        <v>24705</v>
      </c>
    </row>
    <row r="50" spans="2:6" ht="25.5">
      <c r="B50" s="22" t="s">
        <v>26</v>
      </c>
      <c r="C50" s="5">
        <v>69052.399999999994</v>
      </c>
      <c r="D50" s="17">
        <v>59628.7</v>
      </c>
      <c r="E50" s="9">
        <f t="shared" si="1"/>
        <v>86.352827707653901</v>
      </c>
      <c r="F50" s="5">
        <v>16661</v>
      </c>
    </row>
    <row r="51" spans="2:6" ht="15.75">
      <c r="B51" s="22" t="s">
        <v>27</v>
      </c>
      <c r="C51" s="5">
        <v>10</v>
      </c>
      <c r="D51" s="17">
        <v>10</v>
      </c>
      <c r="E51" s="9">
        <f t="shared" si="1"/>
        <v>100</v>
      </c>
      <c r="F51" s="5">
        <v>269</v>
      </c>
    </row>
    <row r="52" spans="2:6" ht="15.75">
      <c r="B52" s="22" t="s">
        <v>28</v>
      </c>
      <c r="C52" s="5">
        <v>287273</v>
      </c>
      <c r="D52" s="17">
        <v>287473.5</v>
      </c>
      <c r="E52" s="9">
        <f t="shared" si="1"/>
        <v>100.06979423753712</v>
      </c>
      <c r="F52" s="5">
        <v>285318.90000000002</v>
      </c>
    </row>
    <row r="53" spans="2:6" ht="38.25">
      <c r="B53" s="22" t="s">
        <v>29</v>
      </c>
      <c r="C53" s="5">
        <v>92142.3</v>
      </c>
      <c r="D53" s="17">
        <v>91952.5</v>
      </c>
      <c r="E53" s="9">
        <f t="shared" si="1"/>
        <v>99.794014258380784</v>
      </c>
      <c r="F53" s="5">
        <v>81732.800000000003</v>
      </c>
    </row>
    <row r="54" spans="2:6" ht="15.75">
      <c r="B54" s="22" t="s">
        <v>30</v>
      </c>
      <c r="C54" s="5">
        <v>20</v>
      </c>
      <c r="D54" s="14">
        <v>20</v>
      </c>
      <c r="E54" s="9">
        <f t="shared" si="1"/>
        <v>100</v>
      </c>
      <c r="F54" s="5"/>
    </row>
    <row r="55" spans="2:6" ht="15.75">
      <c r="B55" s="22" t="s">
        <v>31</v>
      </c>
      <c r="C55" s="5">
        <v>7628.4</v>
      </c>
      <c r="D55" s="17">
        <v>7625.7</v>
      </c>
      <c r="E55" s="9">
        <f t="shared" si="1"/>
        <v>99.964605946201047</v>
      </c>
      <c r="F55" s="5">
        <v>4432.3999999999996</v>
      </c>
    </row>
    <row r="56" spans="2:6" ht="15.75">
      <c r="B56" s="22" t="s">
        <v>32</v>
      </c>
      <c r="C56" s="5">
        <v>487.1</v>
      </c>
      <c r="D56" s="17">
        <v>487.1</v>
      </c>
      <c r="E56" s="9">
        <f t="shared" si="1"/>
        <v>100</v>
      </c>
      <c r="F56" s="5">
        <v>400</v>
      </c>
    </row>
    <row r="57" spans="2:6" ht="25.5">
      <c r="B57" s="22" t="s">
        <v>33</v>
      </c>
      <c r="C57" s="5">
        <v>1537</v>
      </c>
      <c r="D57" s="14">
        <v>1537</v>
      </c>
      <c r="E57" s="9">
        <f t="shared" si="1"/>
        <v>100</v>
      </c>
      <c r="F57" s="5">
        <v>36</v>
      </c>
    </row>
    <row r="58" spans="2:6" ht="15.75">
      <c r="B58" s="22" t="s">
        <v>34</v>
      </c>
      <c r="C58" s="5"/>
      <c r="D58" s="14"/>
      <c r="E58" s="9">
        <f t="shared" si="1"/>
        <v>0</v>
      </c>
      <c r="F58" s="5"/>
    </row>
    <row r="59" spans="2:6" ht="15.75">
      <c r="B59" s="6" t="s">
        <v>35</v>
      </c>
      <c r="C59" s="7">
        <f>C45+C46+C48+C49+C50+C51+C52+C53+C54+C55+C56+C57+C58+C47</f>
        <v>547976</v>
      </c>
      <c r="D59" s="7">
        <f>D45+D46+D48+D49+D50+D51+D52+D53+D54+D55+D56+D57+D58+D47</f>
        <v>538893.69999999984</v>
      </c>
      <c r="E59" s="9">
        <f t="shared" si="1"/>
        <v>98.342573397375034</v>
      </c>
      <c r="F59" s="7">
        <f>F45+F46+F48+F49+F50+F51+F52+F53+F54+F55+F56+F57+F58+F47</f>
        <v>478951.00000000006</v>
      </c>
    </row>
    <row r="60" spans="2:6" ht="47.25">
      <c r="B60" s="6" t="s">
        <v>36</v>
      </c>
      <c r="C60" s="7">
        <f>C34-C59</f>
        <v>-34060</v>
      </c>
      <c r="D60" s="7">
        <f>D34-D59</f>
        <v>-24054.699999999837</v>
      </c>
      <c r="E60" s="9"/>
      <c r="F60" s="7">
        <f>F34-F59</f>
        <v>-5593.0000000000582</v>
      </c>
    </row>
    <row r="61" spans="2:6" ht="15.75">
      <c r="B61" s="3"/>
    </row>
  </sheetData>
  <mergeCells count="15">
    <mergeCell ref="B2:F2"/>
    <mergeCell ref="B3:F3"/>
    <mergeCell ref="A7:A8"/>
    <mergeCell ref="B39:F39"/>
    <mergeCell ref="B40:F40"/>
    <mergeCell ref="B4:F4"/>
    <mergeCell ref="B5:F5"/>
    <mergeCell ref="C43:F43"/>
    <mergeCell ref="B7:B8"/>
    <mergeCell ref="C7:C8"/>
    <mergeCell ref="D7:D8"/>
    <mergeCell ref="E7:E8"/>
    <mergeCell ref="F7:F8"/>
    <mergeCell ref="B41:F41"/>
    <mergeCell ref="B42:F4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</dc:creator>
  <cp:lastModifiedBy>User</cp:lastModifiedBy>
  <cp:lastPrinted>2022-11-14T04:52:19Z</cp:lastPrinted>
  <dcterms:created xsi:type="dcterms:W3CDTF">2013-11-11T05:47:51Z</dcterms:created>
  <dcterms:modified xsi:type="dcterms:W3CDTF">2022-11-14T05:34:32Z</dcterms:modified>
</cp:coreProperties>
</file>