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0490" windowHeight="7050" tabRatio="601" activeTab="5"/>
  </bookViews>
  <sheets>
    <sheet name="1" sheetId="6" r:id="rId1"/>
    <sheet name="2" sheetId="8" r:id="rId2"/>
    <sheet name="3" sheetId="3" r:id="rId3"/>
    <sheet name="4" sheetId="4" r:id="rId4"/>
    <sheet name="5" sheetId="5" r:id="rId5"/>
    <sheet name="6" sheetId="7" r:id="rId6"/>
  </sheets>
  <definedNames>
    <definedName name="_xlnm.Print_Area" localSheetId="2">'3'!$A$1:$S$25</definedName>
    <definedName name="_xlnm.Print_Area" localSheetId="3">'4'!$A$1:$T$37</definedName>
    <definedName name="_xlnm.Print_Area" localSheetId="4">'5'!$A$1:$Y$65</definedName>
    <definedName name="_xlnm.Print_Area" localSheetId="5">'6'!$A$1:$S$73</definedName>
  </definedNames>
  <calcPr calcId="162913"/>
</workbook>
</file>

<file path=xl/calcChain.xml><?xml version="1.0" encoding="utf-8"?>
<calcChain xmlns="http://schemas.openxmlformats.org/spreadsheetml/2006/main">
  <c r="S25" i="5" l="1"/>
  <c r="Y25" i="5"/>
  <c r="X25" i="5"/>
  <c r="W25" i="5"/>
  <c r="V25" i="5"/>
  <c r="Y42" i="5" l="1"/>
  <c r="X42" i="5"/>
  <c r="W42" i="5"/>
  <c r="V42" i="5"/>
  <c r="U42" i="5"/>
  <c r="T42" i="5"/>
  <c r="F14" i="7" l="1"/>
  <c r="E73" i="7" l="1"/>
  <c r="E72" i="7"/>
  <c r="E71" i="7"/>
  <c r="E70" i="7"/>
  <c r="E69" i="7"/>
  <c r="E68" i="7"/>
  <c r="E67" i="7"/>
  <c r="E66" i="7"/>
  <c r="E65" i="7"/>
  <c r="E64" i="7"/>
  <c r="E63" i="7"/>
  <c r="E62" i="7"/>
  <c r="E60" i="7"/>
  <c r="E59" i="7"/>
  <c r="E58" i="7"/>
  <c r="E57" i="7"/>
  <c r="E56" i="7"/>
  <c r="E55" i="7"/>
  <c r="E54" i="7"/>
  <c r="E51" i="7"/>
  <c r="E50" i="7"/>
  <c r="E49" i="7"/>
  <c r="E46" i="7"/>
  <c r="E45" i="7"/>
  <c r="E44" i="7"/>
  <c r="E43" i="7"/>
  <c r="E42" i="7"/>
  <c r="E41" i="7"/>
  <c r="E40" i="7"/>
  <c r="E37" i="7"/>
  <c r="E36" i="7"/>
  <c r="E35" i="7"/>
  <c r="E34" i="7"/>
  <c r="E33" i="7"/>
  <c r="E32" i="7"/>
  <c r="E31" i="7"/>
  <c r="E28" i="7"/>
  <c r="E27" i="7"/>
  <c r="E26" i="7"/>
  <c r="E25" i="7"/>
  <c r="E24" i="7"/>
  <c r="E23" i="7"/>
  <c r="E22" i="7"/>
  <c r="E19" i="7"/>
  <c r="E18" i="7"/>
  <c r="E13" i="7"/>
  <c r="S65" i="7" l="1"/>
  <c r="R65" i="7"/>
  <c r="S61" i="7"/>
  <c r="R61" i="7"/>
  <c r="S53" i="7"/>
  <c r="S52" i="7" s="1"/>
  <c r="R53" i="7"/>
  <c r="R52" i="7"/>
  <c r="S48" i="7"/>
  <c r="S47" i="7" s="1"/>
  <c r="R48" i="7"/>
  <c r="R47" i="7" s="1"/>
  <c r="S39" i="7"/>
  <c r="S38" i="7" s="1"/>
  <c r="R39" i="7"/>
  <c r="R38" i="7" s="1"/>
  <c r="S30" i="7"/>
  <c r="S29" i="7" s="1"/>
  <c r="R30" i="7"/>
  <c r="R29" i="7" s="1"/>
  <c r="S21" i="7"/>
  <c r="S20" i="7" s="1"/>
  <c r="R21" i="7"/>
  <c r="R20" i="7" s="1"/>
  <c r="S19" i="7"/>
  <c r="R19" i="7"/>
  <c r="S18" i="7"/>
  <c r="R18" i="7"/>
  <c r="S17" i="7"/>
  <c r="R17" i="7"/>
  <c r="S16" i="7"/>
  <c r="R16" i="7"/>
  <c r="S15" i="7"/>
  <c r="R15" i="7"/>
  <c r="S14" i="7"/>
  <c r="R14" i="7"/>
  <c r="O37" i="4"/>
  <c r="Y35" i="5"/>
  <c r="X35" i="5"/>
  <c r="W35" i="5"/>
  <c r="V35" i="5"/>
  <c r="U35" i="5"/>
  <c r="T35" i="5"/>
  <c r="S12" i="7" l="1"/>
  <c r="S11" i="7" s="1"/>
  <c r="R12" i="7"/>
  <c r="R11" i="7" s="1"/>
  <c r="T37" i="4"/>
  <c r="S37" i="4"/>
  <c r="R37" i="4"/>
  <c r="Q37" i="4"/>
  <c r="P37" i="4"/>
  <c r="N37" i="4"/>
  <c r="M37" i="4"/>
  <c r="L37" i="4"/>
  <c r="K37" i="4"/>
  <c r="J37" i="4"/>
  <c r="I37" i="4"/>
  <c r="H37" i="4"/>
  <c r="G37" i="4"/>
  <c r="F37" i="4" l="1"/>
  <c r="S35" i="5"/>
  <c r="Y26" i="5"/>
  <c r="X26" i="5"/>
  <c r="W26" i="5"/>
  <c r="V26" i="5"/>
  <c r="U26" i="5"/>
  <c r="U25" i="5" s="1"/>
  <c r="T26" i="5"/>
  <c r="T25" i="5" s="1"/>
  <c r="S26" i="5"/>
  <c r="Y61" i="5" l="1"/>
  <c r="Y60" i="5" s="1"/>
  <c r="Y59" i="5" s="1"/>
  <c r="Y58" i="5" s="1"/>
  <c r="X61" i="5"/>
  <c r="X60" i="5" s="1"/>
  <c r="X59" i="5" s="1"/>
  <c r="X58" i="5" s="1"/>
  <c r="Y54" i="5"/>
  <c r="X54" i="5"/>
  <c r="Y50" i="5"/>
  <c r="X50" i="5"/>
  <c r="Y36" i="5"/>
  <c r="X36" i="5"/>
  <c r="Y24" i="5"/>
  <c r="X24" i="5"/>
  <c r="Y17" i="5"/>
  <c r="Y16" i="5" s="1"/>
  <c r="Y15" i="5" s="1"/>
  <c r="Y14" i="5" s="1"/>
  <c r="X17" i="5"/>
  <c r="X16" i="5" s="1"/>
  <c r="X15" i="5" s="1"/>
  <c r="X14" i="5" s="1"/>
  <c r="U69" i="6"/>
  <c r="T69" i="6"/>
  <c r="X49" i="5" l="1"/>
  <c r="X48" i="5" s="1"/>
  <c r="X12" i="5" s="1"/>
  <c r="Y49" i="5"/>
  <c r="Y48" i="5" s="1"/>
  <c r="Y12" i="5" s="1"/>
  <c r="X34" i="5"/>
  <c r="Y34" i="5"/>
  <c r="Y13" i="5"/>
  <c r="X13" i="5"/>
  <c r="X11" i="5" l="1"/>
  <c r="Y11" i="5"/>
  <c r="S69" i="6"/>
  <c r="W61" i="5"/>
  <c r="W60" i="5"/>
  <c r="W59" i="5" s="1"/>
  <c r="W58" i="5" s="1"/>
  <c r="W54" i="5"/>
  <c r="W50" i="5"/>
  <c r="W36" i="5"/>
  <c r="W24" i="5"/>
  <c r="W17" i="5"/>
  <c r="W16" i="5" s="1"/>
  <c r="W15" i="5" s="1"/>
  <c r="W14" i="5" s="1"/>
  <c r="Q65" i="7"/>
  <c r="Q61" i="7"/>
  <c r="Q53" i="7"/>
  <c r="Q52" i="7"/>
  <c r="Q48" i="7"/>
  <c r="Q47" i="7" s="1"/>
  <c r="Q39" i="7"/>
  <c r="Q38" i="7"/>
  <c r="Q30" i="7"/>
  <c r="Q29" i="7" s="1"/>
  <c r="Q21" i="7"/>
  <c r="Q20" i="7" s="1"/>
  <c r="Q19" i="7"/>
  <c r="Q18" i="7"/>
  <c r="Q17" i="7"/>
  <c r="Q16" i="7"/>
  <c r="Q15" i="7"/>
  <c r="Q14" i="7"/>
  <c r="V50" i="5"/>
  <c r="U50" i="5"/>
  <c r="T50" i="5"/>
  <c r="S50" i="5"/>
  <c r="R50" i="5"/>
  <c r="R49" i="5" s="1"/>
  <c r="R48" i="5" s="1"/>
  <c r="Q50" i="5"/>
  <c r="Q49" i="5"/>
  <c r="Q48" i="5" s="1"/>
  <c r="P50" i="5"/>
  <c r="P49" i="5" s="1"/>
  <c r="P48" i="5" s="1"/>
  <c r="O50" i="5"/>
  <c r="O49" i="5" s="1"/>
  <c r="O48" i="5" s="1"/>
  <c r="N50" i="5"/>
  <c r="N49" i="5" s="1"/>
  <c r="N48" i="5" s="1"/>
  <c r="M50" i="5"/>
  <c r="M49" i="5" s="1"/>
  <c r="M48" i="5" s="1"/>
  <c r="L50" i="5"/>
  <c r="L49" i="5" s="1"/>
  <c r="L48" i="5" s="1"/>
  <c r="P30" i="7"/>
  <c r="P29" i="7" s="1"/>
  <c r="O30" i="7"/>
  <c r="O29" i="7" s="1"/>
  <c r="N30" i="7"/>
  <c r="M30" i="7"/>
  <c r="L30" i="7"/>
  <c r="K30" i="7"/>
  <c r="P39" i="7"/>
  <c r="P38" i="7" s="1"/>
  <c r="O39" i="7"/>
  <c r="N39" i="7"/>
  <c r="M39" i="7"/>
  <c r="L39" i="7"/>
  <c r="K39" i="7"/>
  <c r="J39" i="7"/>
  <c r="I39" i="7"/>
  <c r="H39" i="7"/>
  <c r="G39" i="7"/>
  <c r="F39" i="7"/>
  <c r="F38" i="7"/>
  <c r="V54" i="5"/>
  <c r="U54" i="5"/>
  <c r="T54" i="5"/>
  <c r="S54" i="5"/>
  <c r="R54" i="5"/>
  <c r="Q54" i="5"/>
  <c r="V61" i="5"/>
  <c r="V60" i="5" s="1"/>
  <c r="V59" i="5" s="1"/>
  <c r="V58" i="5" s="1"/>
  <c r="U61" i="5"/>
  <c r="U60" i="5" s="1"/>
  <c r="U59" i="5" s="1"/>
  <c r="U58" i="5" s="1"/>
  <c r="T61" i="5"/>
  <c r="T60" i="5" s="1"/>
  <c r="T59" i="5" s="1"/>
  <c r="T58" i="5" s="1"/>
  <c r="S61" i="5"/>
  <c r="S60" i="5" s="1"/>
  <c r="S59" i="5" s="1"/>
  <c r="S58" i="5" s="1"/>
  <c r="R61" i="5"/>
  <c r="R60" i="5" s="1"/>
  <c r="R59" i="5" s="1"/>
  <c r="R58" i="5" s="1"/>
  <c r="Q61" i="5"/>
  <c r="Q60" i="5" s="1"/>
  <c r="Q59" i="5" s="1"/>
  <c r="Q58" i="5" s="1"/>
  <c r="P61" i="5"/>
  <c r="P60" i="5" s="1"/>
  <c r="P59" i="5" s="1"/>
  <c r="P58" i="5" s="1"/>
  <c r="P54" i="5"/>
  <c r="O54" i="5"/>
  <c r="N54" i="5"/>
  <c r="V36" i="5"/>
  <c r="V34" i="5" s="1"/>
  <c r="U36" i="5"/>
  <c r="U34" i="5" s="1"/>
  <c r="T36" i="5"/>
  <c r="S36" i="5"/>
  <c r="R36" i="5"/>
  <c r="Q36" i="5"/>
  <c r="P36" i="5"/>
  <c r="O36" i="5"/>
  <c r="N36" i="5"/>
  <c r="M36" i="5"/>
  <c r="R35" i="5"/>
  <c r="R34" i="5" s="1"/>
  <c r="Q35" i="5"/>
  <c r="P35" i="5"/>
  <c r="O35" i="5"/>
  <c r="N35" i="5"/>
  <c r="M35" i="5"/>
  <c r="L35" i="5"/>
  <c r="R69" i="6"/>
  <c r="V24" i="5"/>
  <c r="V17" i="5"/>
  <c r="V16" i="5" s="1"/>
  <c r="V15" i="5" s="1"/>
  <c r="V14" i="5" s="1"/>
  <c r="P53" i="7"/>
  <c r="P52" i="7" s="1"/>
  <c r="O53" i="7"/>
  <c r="O52" i="7" s="1"/>
  <c r="N53" i="7"/>
  <c r="E53" i="7" s="1"/>
  <c r="M53" i="7"/>
  <c r="P65" i="7"/>
  <c r="P61" i="7"/>
  <c r="P48" i="7"/>
  <c r="P47" i="7" s="1"/>
  <c r="P21" i="7"/>
  <c r="P20" i="7" s="1"/>
  <c r="P19" i="7"/>
  <c r="P18" i="7"/>
  <c r="P17" i="7"/>
  <c r="P16" i="7"/>
  <c r="P15" i="7"/>
  <c r="P14" i="7"/>
  <c r="U17" i="5"/>
  <c r="U16" i="5" s="1"/>
  <c r="U15" i="5" s="1"/>
  <c r="U14" i="5" s="1"/>
  <c r="T17" i="5"/>
  <c r="T16" i="5" s="1"/>
  <c r="T15" i="5" s="1"/>
  <c r="T14" i="5" s="1"/>
  <c r="S17" i="5"/>
  <c r="S16" i="5" s="1"/>
  <c r="S15" i="5" s="1"/>
  <c r="S14" i="5" s="1"/>
  <c r="R17" i="5"/>
  <c r="R16" i="5" s="1"/>
  <c r="R15" i="5" s="1"/>
  <c r="R14" i="5" s="1"/>
  <c r="Q17" i="5"/>
  <c r="Q16" i="5" s="1"/>
  <c r="Q15" i="5" s="1"/>
  <c r="Q14" i="5" s="1"/>
  <c r="P17" i="5"/>
  <c r="P16" i="5" s="1"/>
  <c r="P15" i="5" s="1"/>
  <c r="P14" i="5" s="1"/>
  <c r="O17" i="5"/>
  <c r="O16" i="5" s="1"/>
  <c r="O15" i="5" s="1"/>
  <c r="O14" i="5" s="1"/>
  <c r="N17" i="5"/>
  <c r="N16" i="5" s="1"/>
  <c r="N15" i="5" s="1"/>
  <c r="N14" i="5" s="1"/>
  <c r="M17" i="5"/>
  <c r="M16" i="5" s="1"/>
  <c r="M15" i="5" s="1"/>
  <c r="M14" i="5" s="1"/>
  <c r="L17" i="5"/>
  <c r="L16" i="5" s="1"/>
  <c r="L15" i="5" s="1"/>
  <c r="L14" i="5" s="1"/>
  <c r="O19" i="7"/>
  <c r="N19" i="7"/>
  <c r="M19" i="7"/>
  <c r="L19" i="7"/>
  <c r="K19" i="7"/>
  <c r="J19" i="7"/>
  <c r="I19" i="7"/>
  <c r="H19" i="7"/>
  <c r="G19" i="7"/>
  <c r="O18" i="7"/>
  <c r="N18" i="7"/>
  <c r="M18" i="7"/>
  <c r="L18" i="7"/>
  <c r="K18" i="7"/>
  <c r="J18" i="7"/>
  <c r="I18" i="7"/>
  <c r="H18" i="7"/>
  <c r="G18" i="7"/>
  <c r="O17" i="7"/>
  <c r="N17" i="7"/>
  <c r="E17" i="7" s="1"/>
  <c r="M17" i="7"/>
  <c r="L17" i="7"/>
  <c r="K17" i="7"/>
  <c r="J17" i="7"/>
  <c r="I17" i="7"/>
  <c r="H17" i="7"/>
  <c r="G17" i="7"/>
  <c r="O16" i="7"/>
  <c r="N16" i="7"/>
  <c r="M16" i="7"/>
  <c r="L16" i="7"/>
  <c r="K16" i="7"/>
  <c r="J16" i="7"/>
  <c r="I16" i="7"/>
  <c r="H16" i="7"/>
  <c r="G16" i="7"/>
  <c r="O15" i="7"/>
  <c r="N15" i="7"/>
  <c r="M15" i="7"/>
  <c r="L15" i="7"/>
  <c r="L12" i="7"/>
  <c r="L11" i="7"/>
  <c r="K15" i="7"/>
  <c r="J15" i="7"/>
  <c r="I15" i="7"/>
  <c r="H15" i="7"/>
  <c r="G15" i="7"/>
  <c r="O14" i="7"/>
  <c r="N14" i="7"/>
  <c r="M14" i="7"/>
  <c r="L14" i="7"/>
  <c r="K14" i="7"/>
  <c r="K12" i="7"/>
  <c r="K11" i="7"/>
  <c r="J14" i="7"/>
  <c r="J12" i="7"/>
  <c r="I14" i="7"/>
  <c r="H14" i="7"/>
  <c r="G14" i="7"/>
  <c r="F19" i="7"/>
  <c r="F18" i="7"/>
  <c r="F17" i="7"/>
  <c r="F16" i="7"/>
  <c r="F12" i="7"/>
  <c r="F15" i="7"/>
  <c r="O48" i="7"/>
  <c r="O47" i="7" s="1"/>
  <c r="N48" i="7"/>
  <c r="M48" i="7"/>
  <c r="M47" i="7"/>
  <c r="L48" i="7"/>
  <c r="L47" i="7"/>
  <c r="K48" i="7"/>
  <c r="J48" i="7"/>
  <c r="I48" i="7"/>
  <c r="H48" i="7"/>
  <c r="H47" i="7"/>
  <c r="G48" i="7"/>
  <c r="K65" i="7"/>
  <c r="L65" i="7"/>
  <c r="K66" i="7"/>
  <c r="L66" i="7"/>
  <c r="N65" i="7"/>
  <c r="J66" i="7"/>
  <c r="J65" i="7"/>
  <c r="R26" i="5"/>
  <c r="R25" i="5" s="1"/>
  <c r="R24" i="5" s="1"/>
  <c r="S24" i="5"/>
  <c r="T24" i="5"/>
  <c r="U24" i="5"/>
  <c r="Q26" i="5"/>
  <c r="Q25" i="5" s="1"/>
  <c r="Q24" i="5" s="1"/>
  <c r="I61" i="7"/>
  <c r="J61" i="7"/>
  <c r="K61" i="7"/>
  <c r="L61" i="7"/>
  <c r="M61" i="7"/>
  <c r="N61" i="7"/>
  <c r="E61" i="7" s="1"/>
  <c r="O61" i="7"/>
  <c r="H61" i="7"/>
  <c r="Q69" i="6"/>
  <c r="P69" i="6"/>
  <c r="O69" i="6"/>
  <c r="S44" i="5"/>
  <c r="S42" i="5" s="1"/>
  <c r="M38" i="7"/>
  <c r="M29" i="7"/>
  <c r="O21" i="7"/>
  <c r="O20" i="7" s="1"/>
  <c r="N21" i="7"/>
  <c r="M21" i="7"/>
  <c r="M20" i="7"/>
  <c r="M52" i="7"/>
  <c r="L29" i="7"/>
  <c r="K29" i="7"/>
  <c r="J30" i="7"/>
  <c r="I30" i="7"/>
  <c r="I29" i="7"/>
  <c r="H30" i="7"/>
  <c r="G30" i="7"/>
  <c r="G29" i="7"/>
  <c r="F30" i="7"/>
  <c r="L21" i="7"/>
  <c r="K21" i="7"/>
  <c r="K20" i="7"/>
  <c r="J21" i="7"/>
  <c r="I21" i="7"/>
  <c r="I20" i="7"/>
  <c r="H21" i="7"/>
  <c r="H20" i="7"/>
  <c r="G21" i="7"/>
  <c r="G20" i="7"/>
  <c r="F21" i="7"/>
  <c r="N69" i="6"/>
  <c r="R44" i="5"/>
  <c r="R42" i="5" s="1"/>
  <c r="R13" i="5" s="1"/>
  <c r="Q44" i="5"/>
  <c r="Q42" i="5" s="1"/>
  <c r="P44" i="5"/>
  <c r="P42" i="5" s="1"/>
  <c r="O44" i="5"/>
  <c r="O42" i="5" s="1"/>
  <c r="N44" i="5"/>
  <c r="N42" i="5" s="1"/>
  <c r="P26" i="5"/>
  <c r="P25" i="5" s="1"/>
  <c r="P24" i="5" s="1"/>
  <c r="O26" i="5"/>
  <c r="O25" i="5" s="1"/>
  <c r="O24" i="5" s="1"/>
  <c r="N26" i="5"/>
  <c r="N25" i="5" s="1"/>
  <c r="N24" i="5" s="1"/>
  <c r="M26" i="5"/>
  <c r="M25" i="5" s="1"/>
  <c r="M24" i="5" s="1"/>
  <c r="L44" i="5"/>
  <c r="L42" i="5" s="1"/>
  <c r="L53" i="7"/>
  <c r="L52" i="7"/>
  <c r="L38" i="7"/>
  <c r="J25" i="3"/>
  <c r="I25" i="3"/>
  <c r="H25" i="3"/>
  <c r="G25" i="3"/>
  <c r="F25" i="3"/>
  <c r="E25" i="3"/>
  <c r="M44" i="5"/>
  <c r="M42" i="5" s="1"/>
  <c r="L36" i="5"/>
  <c r="I12" i="7"/>
  <c r="I11" i="7"/>
  <c r="G12" i="7"/>
  <c r="G11" i="7"/>
  <c r="K53" i="7"/>
  <c r="K52" i="7"/>
  <c r="K47" i="7"/>
  <c r="J47" i="7"/>
  <c r="I47" i="7"/>
  <c r="G47" i="7"/>
  <c r="F48" i="7"/>
  <c r="K38" i="7"/>
  <c r="I38" i="7"/>
  <c r="H38" i="7"/>
  <c r="J29" i="7"/>
  <c r="H29" i="7"/>
  <c r="F29" i="7"/>
  <c r="J20" i="7"/>
  <c r="F20" i="7"/>
  <c r="L26" i="5"/>
  <c r="L25" i="5" s="1"/>
  <c r="L24" i="5" s="1"/>
  <c r="F47" i="7"/>
  <c r="J53" i="7"/>
  <c r="J52" i="7"/>
  <c r="I53" i="7"/>
  <c r="I52" i="7"/>
  <c r="H53" i="7"/>
  <c r="H52" i="7"/>
  <c r="G53" i="7"/>
  <c r="G52" i="7"/>
  <c r="F53" i="7"/>
  <c r="M69" i="6"/>
  <c r="L69" i="6"/>
  <c r="K69" i="6"/>
  <c r="J69" i="6"/>
  <c r="H69" i="6"/>
  <c r="G69" i="6"/>
  <c r="F69" i="6"/>
  <c r="J65" i="6"/>
  <c r="H65" i="6"/>
  <c r="G65" i="6"/>
  <c r="F65" i="6"/>
  <c r="F52" i="7"/>
  <c r="G38" i="7"/>
  <c r="J11" i="7"/>
  <c r="O65" i="7"/>
  <c r="J38" i="7"/>
  <c r="L20" i="7"/>
  <c r="F11" i="7"/>
  <c r="H12" i="7"/>
  <c r="H11" i="7"/>
  <c r="M65" i="7"/>
  <c r="M12" i="7"/>
  <c r="M11" i="7"/>
  <c r="N52" i="7" l="1"/>
  <c r="E52" i="7" s="1"/>
  <c r="N47" i="7"/>
  <c r="E47" i="7" s="1"/>
  <c r="E48" i="7"/>
  <c r="E39" i="7"/>
  <c r="N38" i="7"/>
  <c r="E15" i="7"/>
  <c r="N29" i="7"/>
  <c r="E29" i="7" s="1"/>
  <c r="E30" i="7"/>
  <c r="E16" i="7"/>
  <c r="E14" i="7"/>
  <c r="E21" i="7"/>
  <c r="Q34" i="5"/>
  <c r="Q13" i="5"/>
  <c r="W49" i="5"/>
  <c r="W48" i="5" s="1"/>
  <c r="W12" i="5" s="1"/>
  <c r="S49" i="5"/>
  <c r="S48" i="5" s="1"/>
  <c r="S12" i="5" s="1"/>
  <c r="M34" i="5"/>
  <c r="U49" i="5"/>
  <c r="U48" i="5" s="1"/>
  <c r="U12" i="5" s="1"/>
  <c r="V49" i="5"/>
  <c r="V48" i="5" s="1"/>
  <c r="V12" i="5" s="1"/>
  <c r="T49" i="5"/>
  <c r="T48" i="5" s="1"/>
  <c r="T12" i="5" s="1"/>
  <c r="O38" i="7"/>
  <c r="O12" i="7"/>
  <c r="O11" i="7" s="1"/>
  <c r="Q12" i="7"/>
  <c r="Q11" i="7" s="1"/>
  <c r="P12" i="7"/>
  <c r="P11" i="7" s="1"/>
  <c r="N20" i="7"/>
  <c r="E20" i="7" s="1"/>
  <c r="N12" i="7"/>
  <c r="T13" i="5"/>
  <c r="N34" i="5"/>
  <c r="V13" i="5"/>
  <c r="M13" i="5"/>
  <c r="N13" i="5"/>
  <c r="O13" i="5"/>
  <c r="L34" i="5"/>
  <c r="U13" i="5"/>
  <c r="O34" i="5"/>
  <c r="P34" i="5"/>
  <c r="W34" i="5"/>
  <c r="W13" i="5"/>
  <c r="O12" i="5"/>
  <c r="S13" i="5"/>
  <c r="S34" i="5"/>
  <c r="L13" i="5"/>
  <c r="T34" i="5"/>
  <c r="L12" i="5"/>
  <c r="P12" i="5"/>
  <c r="P13" i="5"/>
  <c r="N12" i="5"/>
  <c r="M12" i="5"/>
  <c r="Q12" i="5"/>
  <c r="Q11" i="5" s="1"/>
  <c r="R12" i="5"/>
  <c r="R11" i="5" s="1"/>
  <c r="E38" i="7" l="1"/>
  <c r="N11" i="7"/>
  <c r="E11" i="7" s="1"/>
  <c r="E12" i="7"/>
  <c r="N11" i="5"/>
  <c r="M11" i="5"/>
  <c r="V11" i="5"/>
  <c r="U11" i="5"/>
  <c r="T11" i="5"/>
  <c r="O11" i="5"/>
  <c r="L11" i="5"/>
  <c r="S11" i="5"/>
  <c r="W11" i="5"/>
  <c r="P11" i="5"/>
</calcChain>
</file>

<file path=xl/sharedStrings.xml><?xml version="1.0" encoding="utf-8"?>
<sst xmlns="http://schemas.openxmlformats.org/spreadsheetml/2006/main" count="2663" uniqueCount="764">
  <si>
    <t>Приложение 1</t>
  </si>
  <si>
    <t>к муниципальной программе</t>
  </si>
  <si>
    <t>"Развитие образования и воспитание"</t>
  </si>
  <si>
    <t>Сведения о составе и значениях целевых показателей (индикаторов) муниципальной программы</t>
  </si>
  <si>
    <t>Код аналитической программной классификации</t>
  </si>
  <si>
    <t>№ п/п</t>
  </si>
  <si>
    <t>Наименование целевого показателя (индикатора)</t>
  </si>
  <si>
    <t>Единица измерения</t>
  </si>
  <si>
    <t>Значения целевых показателей (индикаторов)</t>
  </si>
  <si>
    <t>2013 год</t>
  </si>
  <si>
    <t>2014 год</t>
  </si>
  <si>
    <t>2015 год</t>
  </si>
  <si>
    <t>2016 год</t>
  </si>
  <si>
    <t>2017 год</t>
  </si>
  <si>
    <t>2018 год</t>
  </si>
  <si>
    <t>2019 год</t>
  </si>
  <si>
    <t>2020 год</t>
  </si>
  <si>
    <t>МП</t>
  </si>
  <si>
    <t>Пп</t>
  </si>
  <si>
    <t>отчет</t>
  </si>
  <si>
    <t>оценка</t>
  </si>
  <si>
    <t>прогноз</t>
  </si>
  <si>
    <t>01</t>
  </si>
  <si>
    <t>1</t>
  </si>
  <si>
    <t>Развитие дошкольного образования</t>
  </si>
  <si>
    <t>Доля детей в возрасте 1 - 6 лет, получающих дошкольную образовательную услугу и (или) услугу по их содержанию в муниципальных образовательных учреждениях, в общей численности детей в возрасте 1 - 6 лет</t>
  </si>
  <si>
    <t>процентов</t>
  </si>
  <si>
    <t>Доля детей в возрасте 1-6 лет, состоящих на учете для определения в муниципальные дошкольные образовательные учреждения, в общей численности детей в возрасте 1-6 лет</t>
  </si>
  <si>
    <t>Доступность дошкольного образования (отношение численности детей 3-7 лет, которым предоставлена возможность получать услуги дошкольного образования, к численности детей в возрасте 3-7 лет, скорректированной на численность детей в возрасте 5-7 лет, обучающихся в школе)</t>
  </si>
  <si>
    <t>Удельный вес численности детей в возрасте от 0 до 3 лет, охваченных программами поддержки раннего развития, в общей численности детей соответствующего возраста</t>
  </si>
  <si>
    <t>Доступность предшкольного образования (отношение численности детей 5-7 лет, которым предоставлена возможность получать услуги дошкольного образования, к численности детей в возрасте 5-7 лет, скорректированной на численность детей в возрасте 5-7 лет, обучающихся в школе)</t>
  </si>
  <si>
    <t>Удельный вес численности воспитанников негосударственных дошкольных образовательных организаций в общей численности воспитанников дошкольных образовательных организаций</t>
  </si>
  <si>
    <t>Удельный вес численности воспитанников дошкольных образовательных организаций, обучающихся по образовательным программам, соответствующим федеральным государственным стандартам) дошкольного образования, в общей численности воспитанников дошкольных образовательных организаций</t>
  </si>
  <si>
    <t>Доля муниципальных дошкольных образовательных учреждений, здания которых находятся в аварийном состоянии или требуют капитального ремонта, в общем числе муниципальных дошкольных образовательных учреждений</t>
  </si>
  <si>
    <t>Среднемесячная номинальная начисленная заработная плата работников муниципальных дошкольных образовательных учреждений</t>
  </si>
  <si>
    <t>рублей</t>
  </si>
  <si>
    <t>Укомплектованность муниципальных дошкольных образовательных учреждений персоналом в соответствии со штатным расписанием</t>
  </si>
  <si>
    <t>Доля педагогических работников муниципальных дошкольных образовательных учреждений, получивших  в установленном порядке первую и высшую квалификационные категории и подтверждение соответствия занимаемой должности, в общей численности педагогических работников муниципальных дошкольных образовательных учреждений</t>
  </si>
  <si>
    <t>Удельный вес муниципальных дошкольных образовательных организаций, для которых расчет субсидии на выполнение муниципального задания на оказание муниципальных услуг осуществляется на основе единых  (групповых) значений нормативных затрат с использованием корректирующих показателей</t>
  </si>
  <si>
    <t>Доля граждан, использующих механизм получения государственных и муниципальных услуг в электронной форме</t>
  </si>
  <si>
    <t>Доля выпускников дошкольных образовательных организаций с высоким уровнем готовности к школе</t>
  </si>
  <si>
    <t>Независимая оценка качества дошкольного образования</t>
  </si>
  <si>
    <t>баллов</t>
  </si>
  <si>
    <t>Удовлетворенность родителей качеством оказания муниципальных услуг по предоставлению общедоступного и бесплатного дошкольного образования</t>
  </si>
  <si>
    <t>2</t>
  </si>
  <si>
    <t>Развитие общего образования</t>
  </si>
  <si>
    <t>Доля выпускников муниципальных общеобразовательных учреждений, сдавших единый государственный экзамен по русскому языку и математике, в общей численности выпускников муниципальных общеобразовательных учреждений, сдававших единый государственный экзамен по данным предметам</t>
  </si>
  <si>
    <t>Доля выпускников муниципальных общеобразовательных учреждений, не получивших аттестат о среднем (полном) образовании, в общей численности выпускников муниципальных общеобразовательных учреждений</t>
  </si>
  <si>
    <t>Отношение среднего балла единого государственного экзамена (в расчете на предмет) в 10 процентах школ с лучшими результатами единого государственного экзамена к среднему баллу единого государственного экзамена (в расчете на предмет) в 10 процентах школ с худшими результатами единого государственного экзамена</t>
  </si>
  <si>
    <t>Удельный вес учащихся организаций общего образования, обучающихся в соответствии с федеральными государственными образовательными стандартами, в общей учащихся организаций общего образования, в том числе:</t>
  </si>
  <si>
    <t>на ступени начального общего образования</t>
  </si>
  <si>
    <t>на ступени основного общего образования</t>
  </si>
  <si>
    <t>на ступени среднего общего образования</t>
  </si>
  <si>
    <t>Доля муниципальных общеобразовательных учреждений, здания которых находятся в аварийном состоянии или требуют капитального ремонта, в общем количестве муниципальных общеобразовательных учреждений</t>
  </si>
  <si>
    <t>Доля муниципальных общеобразовательных учреждений, соответствующих современным требованиям обучения, в общем количестве муниципальных общеобразовательных учреждений</t>
  </si>
  <si>
    <t>Доля детей первой и второй групп здоровья в общей численности обучающихся в муниципальных общеобразовательных учреждениях</t>
  </si>
  <si>
    <t>Доля обучающихся в муниципальных общеобразовательных учреждениях, занимающихся во вторую (третью) смену, в общей численности обучающихся в муниципальных общеобразовательных учреждениях</t>
  </si>
  <si>
    <t>Охват обучающихся муниципальных общеобразовательных организаций горячим питанием</t>
  </si>
  <si>
    <t>Среднемесячная номинальная начисленная заработная плата учителей муниципальных общеобразовательных учреждений</t>
  </si>
  <si>
    <t>руб.</t>
  </si>
  <si>
    <t>Укомплектованность муниципальных общеобразовательных учреждений персоналом в соответствии со штатным расписанием</t>
  </si>
  <si>
    <t>Доля учителей, получивших в установленном порядке первую и высшую квалификационные категории и подтверждение соответствия занимаемой должности, в общей численности учителей муниципальных организаций общего образования</t>
  </si>
  <si>
    <t>Доля учителей муниципальных общеобразовательных организаций, с которыми заключены эффективные контракты</t>
  </si>
  <si>
    <t>Удельный вес муниципальных общеобразовательных организаций, для которых расчет субсидии на выполнение муниципального задания на оказание муниципальных услуг осуществляется на основе единых  (групповых) значений нормативных затрат с использованием корректирующих показателей</t>
  </si>
  <si>
    <t>Расходы бюджета муниципального образования на общее образование в расчете на 1 обучающегося в муниципальных общеобразовательных учреждениях</t>
  </si>
  <si>
    <t>тыс. руб.</t>
  </si>
  <si>
    <t>Доля граждан, использующих механизм получения государственных и муниципальных услуг в электронной форме, процентов (к 2018 году - не менее 70%).</t>
  </si>
  <si>
    <t>Независимая оценка качества общего образования</t>
  </si>
  <si>
    <t>Удовлетворенность потребителей (родителей и детей) качеством оказания услуг по предоставлению общего образования</t>
  </si>
  <si>
    <t>3</t>
  </si>
  <si>
    <t>Дополнительное образование и воспитание детей</t>
  </si>
  <si>
    <t>Доля детей в возрасте 5 - 18 лет, получающих услуги по дополнительному образованию в организациях различной организационно-правовой формы и формы собственности, в общей численности детей этой возрастной группы</t>
  </si>
  <si>
    <t>Доля детей в возрасте 5 - 18 лет с ограниченными возможностями здоровья, получающих услуги по дополнительному образованию в организациях различной организационно-правовой формы и формы собственности, в общей численности детей с ограниченными возможностями здоровья этой возрастной группы</t>
  </si>
  <si>
    <t>Количество участников конкурсов, смотров, соревнований, турниров  и т.п. мероприятий, всего,  в том числе:</t>
  </si>
  <si>
    <t>чел.</t>
  </si>
  <si>
    <t>на российском уровне</t>
  </si>
  <si>
    <t>на республиканском уровне</t>
  </si>
  <si>
    <t>на районном уровне</t>
  </si>
  <si>
    <t>Количество победителей и призёров конкурсов, смотров, соревнований, турниров  и т.п. мероприятий, всего, в том числе:</t>
  </si>
  <si>
    <t>ед.</t>
  </si>
  <si>
    <t>Доля педагогических работников муниципальных образовательных организаций дополнительного образования детей в возрасте до 30 лет, в общей численности педагогических работников муниципальных образовательных организаций дополнительного образования детей</t>
  </si>
  <si>
    <t>Доля педагогических работников муниципальных образовательных организаций дополнительного образования детей, получивших в установленном порядке первую и высшую квалификационные категории и подтверждение соответствия занимаемой должности, в общей численности педагогических работников муниципальных образовательных организаций дополнительного образования детей</t>
  </si>
  <si>
    <t>Доля руководителей муниципальных образовательных организаций дополнительного образования детей, с которыми заключены эффективные контракты</t>
  </si>
  <si>
    <t>Доля педагогических работников муниципальных образовательных организаций дополнительного образования детей, с которыми заключены эффективные контракты</t>
  </si>
  <si>
    <t>Удельный вес муниципальных учреждений дополнительного образования детей, для которых расчет субсидии на выполнение муниципального задания на оказание муниципальных услуг осуществляется на основе единых  (групповых) значений нормативных затрат с использованием корректирующих показателей</t>
  </si>
  <si>
    <t>Независимая оценка качества дополнительного образования детей</t>
  </si>
  <si>
    <t>Удовлетворенность потребителей (родителей и детей) качеством оказания услуг по предоставлению дополнительного образования детей</t>
  </si>
  <si>
    <t>5</t>
  </si>
  <si>
    <t>Создание условий для реализации муниципальной программы</t>
  </si>
  <si>
    <t>Удельный вес численности руководителей и педагогических работников муниципальных образовательных организаций, прошедших в течение последних трех лет повышение квалификации или профессиональную переподготовку, в общей численности руководителей и педагогических работников муниципальных образовательных организаций</t>
  </si>
  <si>
    <t>Доля педагогических работников муниципальных образовательных организаций, получивших  в установленном порядке первую и высшую квалификационные категории и подтверждение соответствия занимаемой должности, в общей численности педагогических работников муниципальных образовательных организаций</t>
  </si>
  <si>
    <t xml:space="preserve">Доля педагогических работников муниципальных образовательных организаций с высшим образованием, в общей численности педагогических работников муниципальных образовательных организаций </t>
  </si>
  <si>
    <t>Количество вакансий в муниципальных образовательных организациях на начало учебного года</t>
  </si>
  <si>
    <t>Среднемесячная начисленная заработная плата педагогических работников муниципальных образовательных организаций</t>
  </si>
  <si>
    <t>Удовлетворенность потребителей качеством оказания муниципальных услуг в сфере образования</t>
  </si>
  <si>
    <t>Приложение 2</t>
  </si>
  <si>
    <t>Перечень основных мероприятий муниципальной программы</t>
  </si>
  <si>
    <t>Наименование подпрограммы, основного мероприятия, мероприятия</t>
  </si>
  <si>
    <t>Отвественный исполнитель, соисполнители</t>
  </si>
  <si>
    <t>Срок выполнения</t>
  </si>
  <si>
    <t>Ожидаемый непосредственный результат</t>
  </si>
  <si>
    <t>Взаимосвязь с целевыми показателями (индикаторами)</t>
  </si>
  <si>
    <t>ОМ</t>
  </si>
  <si>
    <t>М</t>
  </si>
  <si>
    <t>Оказание муниципальной услуги «Прием заявлений о зачислении в муниципальные образовательные учреждения, реализующие основную образовательную программу дошкольного образования (детские сады), а также постановка на соответствующий учет»</t>
  </si>
  <si>
    <t xml:space="preserve">Управление образования </t>
  </si>
  <si>
    <t>Учет детей, претендующих на получение дошкольного образования, предоставление путевок в образовательные учреждения, реализующие основную образовательную программу дошкольного образования</t>
  </si>
  <si>
    <t>01.1.2; 01.1.3, 01.1.4, 01.1.5, 01.1.15, 01.1.16</t>
  </si>
  <si>
    <t>02</t>
  </si>
  <si>
    <t>Оказание муниципальных услуг по предоставлению общедоступного и бесплатного дошкольного образования, осуществления присмотра и ухода за детьми</t>
  </si>
  <si>
    <t>Субвенция на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t>
  </si>
  <si>
    <t>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t>
  </si>
  <si>
    <t>01.1.1, 01.1.9, 01.1.15, 01.1.16, 01.1.17</t>
  </si>
  <si>
    <t xml:space="preserve">Уплата налога на имущество организаций </t>
  </si>
  <si>
    <t>Уплата налога на имущество организаций муниципальными дошкольными образовательными организациями</t>
  </si>
  <si>
    <t>Обеспечение деятельности подведомственных учреждений за счет средств бюджета МО "Киясовский район"</t>
  </si>
  <si>
    <t>Организация предоставления общедоступного и бесплатного дошкольного образования по основным общеобразовательным программам в муниципальных образовательных организациях, создание условий для осуществления присмотра и ухода за детьми, содержания детей в муниципальных образовательных организациях</t>
  </si>
  <si>
    <t>01.1.1, 01.1.15, 01.1.16, 01.1.17</t>
  </si>
  <si>
    <t>03</t>
  </si>
  <si>
    <t>01.1.1, 01.1.3, 01.1.4, 01.1.5, 01.1.17</t>
  </si>
  <si>
    <t>04</t>
  </si>
  <si>
    <t>Предоставление мер социальной поддержки, реализация переданных государственных полномочий Удмуртской Республики</t>
  </si>
  <si>
    <t>05</t>
  </si>
  <si>
    <t>Укрепление материально-технической базы муниципальных дошкольных образовательных организаций</t>
  </si>
  <si>
    <t>Приобретение мебели, оборудования</t>
  </si>
  <si>
    <t>01.1.7, 01.1.15, 01.1.16, 01.1.17</t>
  </si>
  <si>
    <t>06</t>
  </si>
  <si>
    <t>Модернизация пищеблоков в муниципальных дошкольных образовательных организациях (МЦП "Детское и школьное питание")</t>
  </si>
  <si>
    <t>Модернизация пищеблоков, создание условия для обеспечения детей полноценным питанием</t>
  </si>
  <si>
    <t>01.1.7, 01.1.17</t>
  </si>
  <si>
    <t>07</t>
  </si>
  <si>
    <t>Мероприятия, направленные на обеспечение безопасности условий обучения и воспитания детей в муниципальных дошкольных образовательных организациях "МЦП "Безопасность образовательного учреждения")</t>
  </si>
  <si>
    <t>Обеспечение мер пожарной безопасности</t>
  </si>
  <si>
    <t>Реализация мер пожарной безопасности в муниципальных дошкольных образовательных организациях</t>
  </si>
  <si>
    <t>01.1.1, 01.1.7, 01.1.16, 01.1.17</t>
  </si>
  <si>
    <t>Аттестация рабочих мест по условиям труда и приведение их в соответствие с установленными требованиями</t>
  </si>
  <si>
    <t>Приведение рабочих мест в муниципальных дошкольных образовательных организациях в соответствие с установленными требованиями</t>
  </si>
  <si>
    <t>Мониторинг и анализ предписаний надзорных органов, принятие мер реагирования</t>
  </si>
  <si>
    <t>Муниципальные правовые акты</t>
  </si>
  <si>
    <t>08</t>
  </si>
  <si>
    <t>Обустройство прилегающих территорий к зданиям и сооружениям муниципальных дошкольных образовательных организаций</t>
  </si>
  <si>
    <t>01.1.16, 01.1.17</t>
  </si>
  <si>
    <t>09</t>
  </si>
  <si>
    <t xml:space="preserve">Капитальный ремонт и реконструкция муниципальных дошкольных образовательных учреждений </t>
  </si>
  <si>
    <t>Капитальный ремонт Киясовского детского сада №1, Калашурского, Карамас-Пельгинского, Ильдибаевского, Мушаковского детских садов</t>
  </si>
  <si>
    <t>Администрация МО "Киясовский район"</t>
  </si>
  <si>
    <t>01.1.1, 01.1.2, 01.1.3, 01.1.4, 01.1.5, 01.1.8, 01.1.16, 01.1.17</t>
  </si>
  <si>
    <t>10</t>
  </si>
  <si>
    <t>Строительство дошкольных образовательных учреждений на территории МО "Киясовский район"</t>
  </si>
  <si>
    <t>Строительсто детского сада №3  в с. Киясово</t>
  </si>
  <si>
    <t>11</t>
  </si>
  <si>
    <t>Создание условий для развития негосударственного сектора дошкольного образования</t>
  </si>
  <si>
    <t xml:space="preserve">Формирование нормативной правовой базы </t>
  </si>
  <si>
    <t>Уточнение перечня муниципальных услуг, уточнение методики расчета нормативных затрат на оказание муниципальных услуг по предоставлению дошкольного образования, присмотру и уходу за ребенком (с учетом необходимости определения объема финансирования  муниципального заказа, размещаемого в негосударственных организациях)</t>
  </si>
  <si>
    <t>01.1.6</t>
  </si>
  <si>
    <t>12</t>
  </si>
  <si>
    <t>Внедрение федеральных государственных образовательных стандартов (требований) дошкольного образования</t>
  </si>
  <si>
    <t>Организация работы районных опорных детских садов по федеральным государственным стандартам (требованиям) дошкольного образования</t>
  </si>
  <si>
    <t>Апробация региональной составляющей на районных опорных детских садах и распространение успешного опыта в муниципальные дошкольные образовательные организации</t>
  </si>
  <si>
    <t xml:space="preserve">Утверждение перечня требований к условиям организации дошкольного образования, соответствующим федеральным государственным стандартам </t>
  </si>
  <si>
    <t>Муниципальный правовой акт</t>
  </si>
  <si>
    <t>4</t>
  </si>
  <si>
    <t>Уточнение методики расчета нормативных затрат для расчета субсидий на оказание муниципальных услуг по предоставлению общедоступного и бесплатного дошкольного образования, осуществления присмотра и ухода за детьми (в целях реализации требований  к условиям организации дошкольного образования)</t>
  </si>
  <si>
    <t>Увеличение нормативных затрат, используемых для расчета финансового обеспечения оказания муниципальных услуг по предоставлению общедоступного и бесплатного дошкольного образования, осуществления присмотра и ухода за детьми</t>
  </si>
  <si>
    <t>Актуализация (разработка) образовательных программ в соответствии с федеральными стандартами дошкольного образования</t>
  </si>
  <si>
    <t>2015-2016 годы</t>
  </si>
  <si>
    <t>Актуализированные образовательные программы дошкольного образования</t>
  </si>
  <si>
    <t>13</t>
  </si>
  <si>
    <t>Разработка и реализация комплекса мер по внедрению единых (групповых) значений нормативных затрат с использованием корректирующих показателей для расчета субсидий на оказание муниципальных услуг по предоставлению общедоступного и бесплатного дошкольного образования, осуществления присмотра и ухода за детьми</t>
  </si>
  <si>
    <t>01.1.14</t>
  </si>
  <si>
    <t>14</t>
  </si>
  <si>
    <t>Организация подготовки и повышения квалификации кадров</t>
  </si>
  <si>
    <t>Целевой набор. Повышение квалификации кадров.</t>
  </si>
  <si>
    <t>01..1.10, 01.1.11</t>
  </si>
  <si>
    <t>15</t>
  </si>
  <si>
    <t>Разработка и внедрение системы независимой оценки качества дошкольного образования</t>
  </si>
  <si>
    <t>Разработка и утверждение муниципальной модели (методики) оценки качества дошкольного образования на основе республиканской системы мониторинга деятельности дошкольных образовательных организаций с включением возможности формирования независимого общественного мнения, порядка проведения такой оценки</t>
  </si>
  <si>
    <t>Управление образования</t>
  </si>
  <si>
    <t>Методика проведения оценки качества дошкольного образования, в том числе населением (потребителями услуг), порядок проведения такой оценки. Муниципальный правовой акт (акты)</t>
  </si>
  <si>
    <t>01.1.15, 01.1.16, 01.1.17</t>
  </si>
  <si>
    <t>Проведение оценки качества дошкольного образования в разрезе образовательных организаций дошкольного образования</t>
  </si>
  <si>
    <t>Результаты оценки качества дошкольного образования в разрезе образовательных организаций дошкольного образования. Публикация сведений на официальном сайте Администрации МО "Киясовский район"</t>
  </si>
  <si>
    <t>16</t>
  </si>
  <si>
    <t>Разработка и реализация комплекса мер по внедрению эффективных контрактов с руководителями и педагогическими работниками муниципальных дошкольных образовательных организаций</t>
  </si>
  <si>
    <t>Разработка показателей оценки эффективности деятельности руководителей и педагогических работников муниципальных дошкольных образовательных организаций МО "Киясовский район"</t>
  </si>
  <si>
    <t>01.1.9, 01.1.10, 01.1.12, 01.1.13, 01.1.15, 01.1.16, 01.1.17</t>
  </si>
  <si>
    <t>Заключение эффективных контрактов с руководителями муниципальных дошкольных образовательных организаций МО "Киясовский район"</t>
  </si>
  <si>
    <t>Организация работы по заключению эффективных контрактов с педагогическими работниками муниципальных дошкольных образовательных организаций МО "Киясовский район"</t>
  </si>
  <si>
    <t>Заключение эффективных контрактов с педагогическими работниками муниципальных дошкольных образовательных организаций МО "Киясовский район"</t>
  </si>
  <si>
    <t>Информационное сопровождение внедрения эффективного контракта</t>
  </si>
  <si>
    <t>Проведение разъяснительной работы в трудовых коллективах, проведение семинаров</t>
  </si>
  <si>
    <t>01.1.12, 01.1.13</t>
  </si>
  <si>
    <t>17</t>
  </si>
  <si>
    <t>Информирование населения об организации предоставления дошкольного образования в МО "Киясовский район"</t>
  </si>
  <si>
    <t>Взаимодействие со СМИ в целях публикации информации о дошкольном образовании в печатных СМИ, а также подготовки сюжетов для теле- и радиопередач</t>
  </si>
  <si>
    <t>Публикации о дошкольном образовании в СМИ, сюжеты на радио и телевидении</t>
  </si>
  <si>
    <t>01.1.10, 01.1.17</t>
  </si>
  <si>
    <t>Подготовка и публикация информации на официальном сайте Администрации МО "Киясовский район" об организации предоставления дошкольного образования МО "Киясовский район", муниципальных правовых актах, регламентирующих деятельность в сфере дошкольного образования, муниципальных образовательных организациях, предоставляющих услуги дошкольного образования</t>
  </si>
  <si>
    <t>Актуальные сведения об организации дошкольного образования в МО "Киясовский район" на официальном сайте Администрации МО "Киясовский район" в сети Интернет</t>
  </si>
  <si>
    <t>Осуществление контроля за публикацией информации о деятельности муниципальных дошкольных образовательных учреждений МО "Киясовский район", предусмотренной законодательством Российской Федерации, на официальных сайтах соответствующих учреждений</t>
  </si>
  <si>
    <t>Актуальные сведения о деятельности муниципальных дошкольных образовательных организаций МО "Киясовский район" на официальных сайтах соответствующих учреждения</t>
  </si>
  <si>
    <t>18</t>
  </si>
  <si>
    <t>Обеспечение и развитие системы обратной связи с потребителями муниципальных услуг в сфере дошкольного образования</t>
  </si>
  <si>
    <t>Организация системы регулярного мониторинга удовлетворенности потребителей муниципальных услуг в сфере дошкольного образования (проведение регулярных опросов потребителей муниципальных услуг об их качестве и доступности, обработка полученных результатов, принятие мер реагирования)</t>
  </si>
  <si>
    <t>Оценка качества оказания муниципальных услуг в сфере дошкольного образования потребителями</t>
  </si>
  <si>
    <t>Рассмотрение обращений граждан по вопросам предоставления дошкольного образования, принятие мер реагирования</t>
  </si>
  <si>
    <t>Рассмотрение обращений граждан, принятие мер реагирования</t>
  </si>
  <si>
    <t>Публикация на официальном сайте Администрации МО "Киясовский район" и поддержание в актуальном состоянии информации об Управлении образования Администрации МО "Киясовский район", его структурных подразделениях, а также муниципальных учреждениях дошкольного образования МО "Киясовский район", контактных телефонах и адресах электронной почты</t>
  </si>
  <si>
    <t>Доступность сведений о структурах и должностных лицах, отвечающих за организацию и предоставление муниципальных услуг в сфере дошкольного образования, для населения (потребителей услуг)</t>
  </si>
  <si>
    <t>Оказание муниципальных услуг по предоставлению общедоступного и бесплатного дошкольного, начального, среднего, общего полного образования</t>
  </si>
  <si>
    <t>Субвенции из бюджета Удмуртской Республики на финансовое 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общего образования, а также дополнительного образования в общеобразовательных учреждениях</t>
  </si>
  <si>
    <t>Финансовое 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общего образования, а также дополнительного образования в общеобразовательных учреждениях</t>
  </si>
  <si>
    <t>01.2.1, 01.2.2, 01.2.4, 01.2.10, 01.2.16, 01.2.17, 01.2.18</t>
  </si>
  <si>
    <t>Средства бюджета МО "Киясовский район" на обеспечение деятельности подведомственных учреждений</t>
  </si>
  <si>
    <t>Организация предоставления начального общего, основного общего, среднего общего образования в муниципальных общеобразовательных организациях</t>
  </si>
  <si>
    <t>01.2.1, 01.2.2, 01.2.4, 01.2.16, 01.2.17, 01.2.18</t>
  </si>
  <si>
    <t xml:space="preserve">Субсидии из бюджета Удмуртской Республики на уплату налога на имущество организаций муниципальными дошкольными образовательными организациями </t>
  </si>
  <si>
    <t>Уплата налога на имущество организаций муниципальными общеобразовательными организациями</t>
  </si>
  <si>
    <t>Социальная поддержка детей-сирот и детей, оставшихся без попечения родителей, обучающихся и воспитывающихся в образовательных учреждениях для детей-сирот и детей, оставшихся без попечения родителей, а также в патронатной семье, и предоставление общедоступного и бесплатного дошкольного, начального общего, основного общего, среднего (полного) общего образования по основным общеобразовательным программам в образовательных учреждениях для детей-сирот и детей, оставшихся без попечения родителей (выполнение переданных государственных полномочий Удмуртской Республики)</t>
  </si>
  <si>
    <t>Выполнение переданных государственных полномочий Удмуртской Республики</t>
  </si>
  <si>
    <t>Укрепление материально-технической базы муниципальных общеобразовательных организаций</t>
  </si>
  <si>
    <t>Приобретение учебно-лабораторного, спортивного оборудования. Возможность обучения по ФГОС</t>
  </si>
  <si>
    <t>01.2.1, 01.2.2, 01.2.3, 01.2.4, 01.2.6, 01.2.16, 01.2.17, 01.2.18</t>
  </si>
  <si>
    <t>Формирование и развитие современной информационной образовательной среды в муниципальных общеобразовательных организациях</t>
  </si>
  <si>
    <t>Возможность испольхования информационно-коммуникационных технологий в образовательном процессе. Возможность обучения по ФГОС</t>
  </si>
  <si>
    <t>01.2.7, 01.2.9, 01.2.18</t>
  </si>
  <si>
    <t>Модернизация пищеблоков муниципальных общеобразовательных учреждений</t>
  </si>
  <si>
    <t>01.2.6, 01.2.7, 01.2.9, 01.2.18</t>
  </si>
  <si>
    <t>Мероприятия, направленные на обеспечение безопасности условий обучения детей в муниципальных общеобразовательных организациях (МЦП «Безопасность образовательного учреждения»)</t>
  </si>
  <si>
    <t>Повышение пожарной безопасности, аттестация рабочих мест по условиям труда и приведение их в соответствие с установленными требованиями</t>
  </si>
  <si>
    <t>01.2.1, 01.2.2, 01.2.3, 01.2.7, 01.2.16, 01.2.17, 01.2.18</t>
  </si>
  <si>
    <t>Обустройство прилегающих территорий к зданиям и сооружениям муниципальных общеобразовательных организаций</t>
  </si>
  <si>
    <t>Благоустроенные прилегающие территории</t>
  </si>
  <si>
    <t>01.2.17, 01.2.18</t>
  </si>
  <si>
    <t>Капитальный ремонт и реконструкция муниципальных учреждений общего образования МО "Киясовский район"</t>
  </si>
  <si>
    <t>Капитальный ремонт Атабаевской СОШ</t>
  </si>
  <si>
    <t>01.2.1, 01.2.2, 01.2.5, 01.2.6, 01.2.8, 01.2.16, 01.2.17, 01.2.18</t>
  </si>
  <si>
    <t>Капитальный ремонт Ильдибаевской СОШ</t>
  </si>
  <si>
    <t>Капитальный ремонт Лутохинской СОШ</t>
  </si>
  <si>
    <t>Капитальный ремонт Первомайской СОШ</t>
  </si>
  <si>
    <t>Капитальный ремонт Старосальинской СОШ</t>
  </si>
  <si>
    <t>Организация и проведение олимпиад школьников на муниципальном уровне</t>
  </si>
  <si>
    <t>Проведение олимпиад школьников. Выявление одаренных детей</t>
  </si>
  <si>
    <t>01.2.1, 01.2.2, 01.2.3, 01.2.17, 01.2.18</t>
  </si>
  <si>
    <t>Формирование системы мониторинга уровня подготовки и социализации  школьников</t>
  </si>
  <si>
    <t>Организация мониторинга готовности обучающихся к освоению программ начального, основного, среднего общего образования и профессионального образования на регулярной основе</t>
  </si>
  <si>
    <t>Результаты мониторинга, характеризующие качество образования. Приняттие мер реагирования</t>
  </si>
  <si>
    <t>Организация мониторинга готовности учащихся основной школы (8 класс) к выбору образовательной и профессиональной траектории, а также мониторинга уровня социализации выпускников общеобразовательных организаций</t>
  </si>
  <si>
    <t>Результаты мониторинга, характеризующие качество образования. Принятие мер реагирования</t>
  </si>
  <si>
    <t>Подготовка и переподготовка кадров для муниципальных общеобразовательных учреждений</t>
  </si>
  <si>
    <t>Целевой набор. Повышение квалификации кадров</t>
  </si>
  <si>
    <t>01.2.11, 01.2.12</t>
  </si>
  <si>
    <t>Разработка и внедрение системы независимой оценки качества общего образования</t>
  </si>
  <si>
    <t xml:space="preserve">Разработка и утверждение муниципальной модели (методики) независимой оценки качества общего образования </t>
  </si>
  <si>
    <t>Методика проведения оценки качества общего образования, порядок проведения такой оценки. Муниципальный правовой акт (акты)</t>
  </si>
  <si>
    <t xml:space="preserve">Проведение независимой оценки качества общего образования в разрезе общеобразовательных организаций </t>
  </si>
  <si>
    <t>Результаты оценки качества общего образования в разрезе общеобразовательных организаций. Публикация сведений на официальном сайте Администрации МО "Киясовский район"</t>
  </si>
  <si>
    <t>Разработка и реализация комплекса мер по внедрению эффективных контрактов с руководителями и педагогическими работниками муниципальных общеобразовательных организаций</t>
  </si>
  <si>
    <t>Муниципальный правовой акт (акты), устанавливающий показатели эффективности деятельности</t>
  </si>
  <si>
    <t>01.2.1, 01.2.2, 01,2.3, 01.2.6, 01.2.9, 01.2.10, 01.2.13, 01.2.14, 01.2.17, 01.2.18</t>
  </si>
  <si>
    <t>Заключенные эффективные трудовые контракты с руководителями муниципальных общеобразовательных организаций МО "Киясовский район"</t>
  </si>
  <si>
    <t>Заключенные эффективные трудовые контракты с педагогическими работниками муниципальных общеобразовательных организаций МО "Киясовский район"</t>
  </si>
  <si>
    <t>01.2.1, 01.2.2, 01,2.3, 01.2.10, 01.2.14, 01.2.17, 01.2.18</t>
  </si>
  <si>
    <t>Информационное сопровождение мероприятий по внедрению эффективного контракта</t>
  </si>
  <si>
    <t>Семинары, совещания с руководителями муниципальных учреждений, разъяснительная работа в трудовых коллективах</t>
  </si>
  <si>
    <t>01.2.13, 01.2.14</t>
  </si>
  <si>
    <t>Разработка и реализация комплекса мер по внедрению единых (групповых) значений нормативных затрат с использованием корректирующих показателей для расчета субсидий на оказание муниципальных услуг по предоставлению общего образования</t>
  </si>
  <si>
    <t>Муниципальный правовой акт о порядке расчета нормативных затрат. Повышение эффективности использования бюджетных средств</t>
  </si>
  <si>
    <t>01.2.1, 01.2.2., 01.2.3, 01.2.6, 01.2.10, 01.2.15, 01.2.17, 01.2.18</t>
  </si>
  <si>
    <t>Информирование населения об организации предоставления общего образования в МО "Киясовский район"</t>
  </si>
  <si>
    <t>Взаимодействие со СМИ в целях публикации информации об общем образовании в печатных средствах массовой информации, а также подготовки сюжетов для теле- и радиопередач</t>
  </si>
  <si>
    <t>Публикации об общем образовании в СМИ, сюжеты на радио и телевидении</t>
  </si>
  <si>
    <t>01.2.11, 01.1.18</t>
  </si>
  <si>
    <t>Публикация актуальных сведений на официальном сайте Администрации МО "Киясовский район". Обеспечение открытости данных об организации общего образования</t>
  </si>
  <si>
    <t>Публикация данных о деятельности муниципальных общеобразовательных учреждений. Обеспечение открытости данных в соответствии с законодательством</t>
  </si>
  <si>
    <t>01.2.3, 01.2.11, 01.1.18</t>
  </si>
  <si>
    <t>Обеспечение и развитие системы обратной связи с потребителями муниципальных услуг в сфере общего образования</t>
  </si>
  <si>
    <t xml:space="preserve">Организация системы регулярного мониторинга удовлетворенности потребителей муниципальных услуг в сфере общего образования </t>
  </si>
  <si>
    <t>Проведение регулярных опросов потребителей муниципальных услуг об их качестве и доступности, обработка полученных результатов, принятие мер реагирования</t>
  </si>
  <si>
    <t>01.2.18</t>
  </si>
  <si>
    <t>Рассмотрение обращений граждан по вопросам предоставления общего образования, принятие мер реагирования</t>
  </si>
  <si>
    <t>Публикация на официальном сайте Администрации МО "Киясовский район" и поддержание в актуальном состоянии информации об Управлении образования Администрации МО "Киясовский район", его структурных подразделениях, а также муниципальных общеобразовательных организациях МО "Киясовский район", контактных телефонах и адресах электронной почты</t>
  </si>
  <si>
    <t>Доступность сведений о структурах и должностных лицах, отвечающих за организацию и предоставление муниципальных услуг в сфере общего образования, для населения (потребителей услуг)</t>
  </si>
  <si>
    <t>Развитие дополнительного образования детей</t>
  </si>
  <si>
    <t>Организация обучения по программам дополнительного образования детей различной направленности (музыка, театр, хореография, изобразительное и декоративно-прикладное искусство, программы общеэстетического развития)</t>
  </si>
  <si>
    <t>Предоставление услуг дополнительного образования детей учреждениями, подведомственноми Управлению по культуре, делам молодежи, спорту и туризму (музыкальная, художественная направленность)</t>
  </si>
  <si>
    <t>01.3.1, 01.3.2, 01.3.3, 01.3.4, 01.3.13</t>
  </si>
  <si>
    <t>Реализация дополнительных образовательных программ</t>
  </si>
  <si>
    <t>Предоставление дополнительного образования детей учреждениями, подведомственноми Управлению образования (спортивная и иная направленность)</t>
  </si>
  <si>
    <t>Организация обучения по программам дополнительного образования детей физкультурно-спортивной направленности</t>
  </si>
  <si>
    <t>Предоставление дополнительного образования детей учреждениями, подведомственноми Управлению образования (спортивная направленность)</t>
  </si>
  <si>
    <t>Обеспечение участия представителей МО "Киясовский район" в конкурсах, смотрах, соревнованиях, турнирах  и т.п. мероприятиях на районном, республиканском, межрегиональном и российском уровнях</t>
  </si>
  <si>
    <t>Управление образования, Управление по культуре, делам молодежи, спорту и туризму</t>
  </si>
  <si>
    <t>Участие представителей  МО "Киясовский район" в конкурсах, смотрах, соревнованиях, турнирах  и т.п. мероприятиях на районном, республиканском, межрегиональном и российском уровнях</t>
  </si>
  <si>
    <t>01.3.3, 01.3.4, 01.3.5</t>
  </si>
  <si>
    <t>Обновление содержания программ и технологий дополнительного образования детей, распространение успешного опыта</t>
  </si>
  <si>
    <t>Разработка новых образовательных программ и проектов в сфере дополнительного образования детей</t>
  </si>
  <si>
    <t>Новые образовательные программы и проекты в сфере образования детей</t>
  </si>
  <si>
    <t>01.3.1, 01.3.2, 01.3.3, 01.3.4, 01.3.5, 01.3.6, 01.3.13, 01.3.14</t>
  </si>
  <si>
    <t>Деятельность муниципальных учреждений дополнительного образования детей Киясовского района в качестве республиканских экспериментальных площадок и опорных учреждений</t>
  </si>
  <si>
    <t>Апробация новых образовательных программ и проектов, распространение успешного опыт</t>
  </si>
  <si>
    <t>Выпуск методических сборников, методических пособий по вопросам организации дополнительного образования детей</t>
  </si>
  <si>
    <t>Методическое сопровождение дополнительного образования детей</t>
  </si>
  <si>
    <t>Проведение семинаров, совещаний по распространению успешного опыта организации дополнительного образования детей</t>
  </si>
  <si>
    <t>Укрепление материально-технической базы муниципальных образовательных организаций дополнительного образования детей</t>
  </si>
  <si>
    <t>Приобретение оборудования, инвентаря</t>
  </si>
  <si>
    <t>Мероприятия, направленные на обеспечение безопасности условий для предоставления муниципальных услуг в муниципальных образовательных организаций дополнительного образования детей  (МЦП «Безопасность образовательного учреждения»)</t>
  </si>
  <si>
    <t>Обустройство прилегающих территорий к зданиям и сооружениям муниципальных учреждений дополнительного образования детей</t>
  </si>
  <si>
    <t>Благоустройство прилегающих территорий</t>
  </si>
  <si>
    <t>01.3.13, 01.3.14</t>
  </si>
  <si>
    <t xml:space="preserve">Реконструкция муниципальных учреждений дополнительного образования детей  </t>
  </si>
  <si>
    <t xml:space="preserve">Реконструкция здания МБОУ ДОД «Подгорновская ДШИ» </t>
  </si>
  <si>
    <t>01.3.1, 01.3.2, 01.3.3, 01.3.4, 01.3.7, 01.3.13, 01.3.14</t>
  </si>
  <si>
    <t>Строительство нового здания для МБОУ ДОД «Киясовская ДШИ»</t>
  </si>
  <si>
    <t>Внедрение организационно-финансовых механизмов, направленных на повышение эффективности деятельности муниципальных учреждений дополнительного образования детей</t>
  </si>
  <si>
    <t>Уточнение ведомственных перечней муниципальных услуг в сфере образования, культуры и молодежной политики, физической культуры и спорта</t>
  </si>
  <si>
    <t>Муниципальные правовые акты. Обеспечение единых методических подходов к определению муниципальных услуг в сфере дополнительного образования детей</t>
  </si>
  <si>
    <t>01.3.1, 01.3.2, 01.3.12, 01.3.13, 01.3.14</t>
  </si>
  <si>
    <t>Разработка и реализация комплекса мер по внедрению единых (групповых) значений нормативных затрат с использованием корректирующих показателей для расчета субсидий на оказание муниципальных услуг по предоставлению дополнительного образования детей (с учетом направленности дополнительного образования детей)</t>
  </si>
  <si>
    <t>Развитие негосударственного сектора дополнительного образования детей</t>
  </si>
  <si>
    <t>Размещение муниципального заказа на оказание муниципальных услуг по предоставлению дополнительного образования детей в негосударственных организациях</t>
  </si>
  <si>
    <t xml:space="preserve">Размещение муниципального заказа в негосударственных организациях, котнтроль за его выполнением </t>
  </si>
  <si>
    <t>01.3.1, 01.3.2, 01.3.3, 01.3.4, 01.3.13, 01.3.14</t>
  </si>
  <si>
    <t>Софинасирование программ (проектов) в сфере дополнительного образования детей</t>
  </si>
  <si>
    <t>Муниципальные правовые акты о проведении конкурсов, условиях софинансирования</t>
  </si>
  <si>
    <t>01.3.1, 01.3.2, 01.3.3, 01.3.4, 01.3.6, 01.3.13, 01.3.14</t>
  </si>
  <si>
    <t>Разработка и внедрение системы независимой оценки качества дополнительного образования детей</t>
  </si>
  <si>
    <t>Разработка и утверждение муниципальной модели (методики) независимой оценки качества дополнительного образования детей</t>
  </si>
  <si>
    <t>Методика проведения оценки качества дополнительного образования детей, порядок проведения такой оценки. Муниципальный правовой акт (акты)</t>
  </si>
  <si>
    <t>01.3.1, 01.3.2, 01.3.3, 01.3.4, 01.3.5, 01.3.6, 01.3.9, 01.3.13, 01.3.14</t>
  </si>
  <si>
    <t>Проведение независимой оценки качества дополнительного образования детей в разрезе организаций дополнительного образования детей</t>
  </si>
  <si>
    <t>Результаты оценки качества дополнительного образования детей в разрезе организаций. Публикация сведений на официальном сайте Администрации МО "Киясовский район"</t>
  </si>
  <si>
    <t>Подготовка и переподготовка кадров для муниципальных учреждений дополнительного образования детей</t>
  </si>
  <si>
    <t>01.3.1, 01.3.2, 01.3.3, 01.3.4, 01.3.5, 01.3.6, 01.3.8, 01.3.9, 01.3.13, 01.3.14</t>
  </si>
  <si>
    <t>Разработка и реализация комплекса мер по внедрению эффективных контрактов с руководителями и педагогическими работниками муниципальных учреждений дополнительного образования детей</t>
  </si>
  <si>
    <t>Разработка показателей эффективности деятельности руководителей и педагогических работников муниципальных образовательных организаций дополнительного образования детей (с учетом направленности дополнительного образования детей)</t>
  </si>
  <si>
    <t>Муниципальные правовые акты, устанавливающие показатели эффективности деятельности (с учетом направленности дополнительного образования детей)</t>
  </si>
  <si>
    <t>01.3.1, 01.3.2, 01.3.3, 01.3.4, 01.3.5, 01.3.6, 01.3.10, 01.3.11, 01.3.13, 01.3.14</t>
  </si>
  <si>
    <t>Заключение эффективных контрактов с руководителями муниципальных образовательных организаций дополнительного образования детей</t>
  </si>
  <si>
    <t>Организация работы по заключению эффективных контрактов с педагогическими работниками муниципальных образовательных организаций дополнительного образования детей</t>
  </si>
  <si>
    <t>01.3.1, 01.3.2, 01.3.3, 01.3.4, 01.3.5, 01.3.6, 01.3.11, 01.3.13, 01.3.14</t>
  </si>
  <si>
    <t>01.3.10, 01.3.11</t>
  </si>
  <si>
    <t>Взаимодействие со СМИ в целях публикации информации о дополнительном образовании детей в печатных средствах массовой информации, а также подготовки сюжетов для теле- и радиопередач</t>
  </si>
  <si>
    <t>Публикации о дополнительном образовании в СМИ, сюжеты на радио и телевидении</t>
  </si>
  <si>
    <t>01.3.1, 01.3.2, 01.3.3, 01.3.4, 01.3.5, 01.3.6, 01.3.8, 01.3.13, 01.3.14</t>
  </si>
  <si>
    <t>Публикация актуальных сведений на официальном сайте Администрации  МО "Киясовский район". Обеспечение открытости данных об организации дополнительного образования детей</t>
  </si>
  <si>
    <t>Публикация данных о деятельности муниципальных организаций дополнительного образования детей. Обеспечение открытости данных в соответствии с законодательством</t>
  </si>
  <si>
    <t>Обеспечение и развитие системы обратной связи с потребителями муниципальных услуг в сфере дополнительного образования детей</t>
  </si>
  <si>
    <t>Рассмотрение обращений граждан по вопросам предоставления дополнительного образования детей, принятие мер реагирования</t>
  </si>
  <si>
    <t>Доступность сведений о структурах и должностных лицах, отвечающих за организацию и предоставление муниципальных услуг в сфере дополнительного образования детей, для населения (потребителей услуг)</t>
  </si>
  <si>
    <t>Реализация установленных полномочий (функций), организация управления муниципальной программой «Развитие образования»</t>
  </si>
  <si>
    <t>01.5.1, 01.5.10</t>
  </si>
  <si>
    <t>Организация бухгалтерского учета в муниципальных образовательных учреждениях, подведомственных Управлению образования</t>
  </si>
  <si>
    <t>Осуществление бухгалтерского учета в муниципальных образовательных учреждениях, подведомственных Управлению образования</t>
  </si>
  <si>
    <t>01.5.1</t>
  </si>
  <si>
    <t>Организационно-методическое и информационное обеспечение деятельности образовательных учреждений</t>
  </si>
  <si>
    <t>Методическое и информационное сопровождение деятельности образовательных учреждений</t>
  </si>
  <si>
    <t>Техническое обеспечение процессов документирования и архивирования текущей корреспонденции</t>
  </si>
  <si>
    <t>Комплектование архива документами Управления образования МО "Киясовский район" и подведомственных ему учреждений,  учет и обеспечение сохранности и использования документов, хранящихся в архиве</t>
  </si>
  <si>
    <t>Обеспечение муниципальных образовательных учреждений квалифицированными кадрами</t>
  </si>
  <si>
    <t>01.5.1, 01.5.2, 01.5.3, 01.5.8, 01.5.9, 01.5.10</t>
  </si>
  <si>
    <t>Организация и проведение аттестации руководителей муниципальных образовательных учреждений, подведомственных Управлению образования</t>
  </si>
  <si>
    <t>01.5.1, 01.5.9, 01.5.10</t>
  </si>
  <si>
    <t>Организация и проведение конкурса профессионального мастерства «Педагог года»</t>
  </si>
  <si>
    <t>Стимулирование педагогических кадров муниципальных образовательных учреждений к достижению результатов профессиональной служебной деятельности</t>
  </si>
  <si>
    <t>01.5.3, 01.5.8</t>
  </si>
  <si>
    <t>Организация работ по повышению эффективности деятельности муниципальных образовательных организаций, создание условий для развития негосударственного сектора в сфере образования</t>
  </si>
  <si>
    <t>Организация работ по уточнению ведомственного перечня муниципальных услуг в сфере образования</t>
  </si>
  <si>
    <t>Муниципальный правовой акт. Уточнение перечня муниципальных услуг в целях возможности установления четкого задания и контроля за его выполнением, расчета финансового обеспечения задания</t>
  </si>
  <si>
    <t>Организация работ по разработке и реализации комплекса мер по разработке и внедрению единых (групповых) значений нормативных затрат с использованием корректирующих показателей для расчета субсидий на оказание муниципальных услуг в сфере образования</t>
  </si>
  <si>
    <t>Внедрение единых (групповых) значений нормативных затрат с использованием корректирующих показателей для расчета субсидий на оказание муниципальных услуг в сфере образования. Повышение эффективности деятельности муниципальных образовательных учреждений</t>
  </si>
  <si>
    <t>01.5.1, 01.5,9, 01.5.10</t>
  </si>
  <si>
    <t>Организация разработки муниципальных правовых актов, позволяющих размещать муниципальный заказ на оказание муниципальных услуг по предоставлению дошкольного образования, дополнительного образования детей в негосударственных организациях; размещение муниципального заказа на оказание соответствующих услуг на конкурсной основе, в том числе – в негосударственном секторе</t>
  </si>
  <si>
    <t>Развитие негосударственного сектора в сфере образования (дошкольное образование, дополнительное образование детей). Создание конкурентной среды, способствующей повышению эффективности деятельности муниципальных образовательных учреждений</t>
  </si>
  <si>
    <t>Организация работ по разработке и внедрению системы мотивации руководителей и педагогических работников муниципальных образовательных учреждений на достижение результатов профессиональной служебной деятельности, заключению эффективных контрактов с руководителями и педагогическими работниками муниципальных образовательных учреждений</t>
  </si>
  <si>
    <t>Заключение эффективных контрактов с руководителями и педагогическими работниками муниципальных образовательных учреждений. Повышение эффективности и результативности деятельности системы образования, привлечение в сферу квалифицированных и инициативных специалистов</t>
  </si>
  <si>
    <t>01.5.1, 01.5.4, 01.5.6, 01.5.7, 01.5.8, 01.5.9, 01.5.10</t>
  </si>
  <si>
    <t>Организация работ по разработке и внедрению системы независимой оценки качества образования (по ступеням образования)</t>
  </si>
  <si>
    <t>Проведение независимой оценки качества образования (по ступеням образования). Разработка и реализации по результатам оценки мер, направленных на повышение качества образования</t>
  </si>
  <si>
    <t>01.5.1, 01.5.2, 01.5.4, 01.5.5, 01.5.10</t>
  </si>
  <si>
    <t>Обеспечение открытости данных в сфере образования</t>
  </si>
  <si>
    <t>Организация работ по развитию системы и обеспечению обратной связи с потребителями муниципальных услуг, оказываемых в сфере образования</t>
  </si>
  <si>
    <t>Обеспечение взаимосвязи с потребителями муниципальных услуг. Разработка и реализация мер реагирования на жалобы и предложения потребителей</t>
  </si>
  <si>
    <t>Приложение 3</t>
  </si>
  <si>
    <t>Финансовая оценка применения мер муниципального регулирования</t>
  </si>
  <si>
    <t>Наименование меры                                        муниципального регулирования</t>
  </si>
  <si>
    <t>Показатель применения меры</t>
  </si>
  <si>
    <t>Финансовая оценка результата, тыс. руб.</t>
  </si>
  <si>
    <t xml:space="preserve">Краткое обоснование необходимости применения меры </t>
  </si>
  <si>
    <t>Наименование меры                                        государственного регулирования</t>
  </si>
  <si>
    <t>Объем предоставленной налоговой льготы</t>
  </si>
  <si>
    <t xml:space="preserve">Исключение встречных финансовых потоков: средства на уплату земельного налога не учитываются при расчете объема субсидии на выполнение муниципального задания </t>
  </si>
  <si>
    <t>Приложение 4</t>
  </si>
  <si>
    <t xml:space="preserve">Прогноз сводных показателей муниципальных заданий на оказание муниципальных услуг (выполнение работ) </t>
  </si>
  <si>
    <t>ГРБС</t>
  </si>
  <si>
    <t>Наименование муниципальной услуги (работы)</t>
  </si>
  <si>
    <t>Наименование показателя</t>
  </si>
  <si>
    <t xml:space="preserve">Единица измерения </t>
  </si>
  <si>
    <t>512</t>
  </si>
  <si>
    <t>Реализация основных общеобразовательных программ дошкольного образования</t>
  </si>
  <si>
    <t>Количество воспитанников, посещающих дошкольные образовательные учреждения</t>
  </si>
  <si>
    <t xml:space="preserve">    </t>
  </si>
  <si>
    <t xml:space="preserve">Реализация основных общеобразовательных программ начального, основного, среднего общего образования </t>
  </si>
  <si>
    <t>Количество обучающихся</t>
  </si>
  <si>
    <t>Организационно-методическое и информационное обеспечение деятельности образовательных и научных учреждений</t>
  </si>
  <si>
    <t>Количество проведенных мероприятий</t>
  </si>
  <si>
    <t>Приложение 5</t>
  </si>
  <si>
    <t>Ресурсное обеспечение реализации муниципальной программы за счет средств бюджета муниципального района (городского округа)</t>
  </si>
  <si>
    <t>Наименование муниципальной программы, подпрограммы, основного мероприятия, мероприятия</t>
  </si>
  <si>
    <t>Код бюджетной классификации</t>
  </si>
  <si>
    <t>Расходы бюджета муниципального образования, тыс. рублей</t>
  </si>
  <si>
    <t>Рз</t>
  </si>
  <si>
    <t>Пр</t>
  </si>
  <si>
    <t>ЦС</t>
  </si>
  <si>
    <t>ВР</t>
  </si>
  <si>
    <t>Справочно: среднегодовой индекс инфляции (потребительских цен)</t>
  </si>
  <si>
    <t>Всего</t>
  </si>
  <si>
    <t>600</t>
  </si>
  <si>
    <t>Финансовое обеспечение государственных гарантий прав граждан на получение общедоступного и бесплатного дошкольного, начального общего, основного общего, среднего общего образования, а также дополнительного образования в общеобразовательных учреждениях</t>
  </si>
  <si>
    <t>100 200 600</t>
  </si>
  <si>
    <t>100 200 300 800</t>
  </si>
  <si>
    <t>515</t>
  </si>
  <si>
    <t>Реализация установленных полномочий (функций) Управлением образования МО "Киясовский район"</t>
  </si>
  <si>
    <t xml:space="preserve">100, 200 </t>
  </si>
  <si>
    <t>Организация бухгалтерского учета в муниципальных образовательных учреждениях, подведомственных Управлению образования МО "Киясовский район"</t>
  </si>
  <si>
    <t>100, 200, 800</t>
  </si>
  <si>
    <t>Приложение 6</t>
  </si>
  <si>
    <t>Прогнозная (справочная) оценка ресурсного обеспечения реализации муниципальной программы за счет всех источников финансирования</t>
  </si>
  <si>
    <t>Наименование муниципальной программы, подпрограммы</t>
  </si>
  <si>
    <t>Источник финансирования</t>
  </si>
  <si>
    <t>Оценка расходов, тыс. рублей</t>
  </si>
  <si>
    <t xml:space="preserve">Итого </t>
  </si>
  <si>
    <t>бюджет МО "Киясовский район"</t>
  </si>
  <si>
    <t>в том числе:</t>
  </si>
  <si>
    <t xml:space="preserve">собственные средства </t>
  </si>
  <si>
    <t>субсидии из бюджета Удмуртской Республики</t>
  </si>
  <si>
    <t>субвенции из бюджета Удмуртской Республики</t>
  </si>
  <si>
    <t>иные межбюджетные трансферты из бюджета Удмуртской Республики</t>
  </si>
  <si>
    <t>средства бюджета Удмуртской Республики, планируемые к привлечению</t>
  </si>
  <si>
    <t>иные источники</t>
  </si>
  <si>
    <t>собственные средства</t>
  </si>
  <si>
    <t>6</t>
  </si>
  <si>
    <t>Детское и школьное питание</t>
  </si>
  <si>
    <t>Сосздание системы обеспечения пинием детей и подростков</t>
  </si>
  <si>
    <t>Сохранение и укрепление здоровья детей и подростков, повышение успеваемости</t>
  </si>
  <si>
    <t>Расходные обязательства</t>
  </si>
  <si>
    <t>Проведение мероприятий по материально-техническому перевооружению и модернизации школьных  столовых</t>
  </si>
  <si>
    <t>Модернизация пищеблоков школьных столовых</t>
  </si>
  <si>
    <t>611</t>
  </si>
  <si>
    <t>612</t>
  </si>
  <si>
    <t>Реализация молодежной политики</t>
  </si>
  <si>
    <t>Мероприятия по организации летнего отдыха и оздоровления детей и молодежи</t>
  </si>
  <si>
    <t>244</t>
  </si>
  <si>
    <t>Мероприятия в области молодежной политики</t>
  </si>
  <si>
    <t>244,360</t>
  </si>
  <si>
    <t>Обеспечение учащихся образовательных учреждений качественным сбалансированным питанием</t>
  </si>
  <si>
    <t>Количество молодёжи, охваченной районными и республиканскими мероприятиями в сфере  молодёжной политики</t>
  </si>
  <si>
    <t xml:space="preserve">Количество действующих патриотических объединений, клубов, центров, детских и молодежных общественных объединений </t>
  </si>
  <si>
    <t xml:space="preserve">Количество молодых граждан, охваченных  республиканскими и районными мероприятиями патриотической направленности   </t>
  </si>
  <si>
    <t xml:space="preserve">Количество граждан, участвующих в работе патриотических объединений, клубов, центров, детских и молодежных общественных объединений   </t>
  </si>
  <si>
    <t xml:space="preserve">Количество мероприятий для специалистов, ведущих работу в области патриотического воспитания детей, подростков и молодёжи </t>
  </si>
  <si>
    <t xml:space="preserve">Количество мероприятий патриотической тематики, в том числе по допризывной подготовке для подростков и молодёжи </t>
  </si>
  <si>
    <t xml:space="preserve">Количество молодых людей в возрасте от 14 до 18 лет, которым оказаны консультационные услуги по трудоустройству и занятости   </t>
  </si>
  <si>
    <t xml:space="preserve">Охват  молодёжи консультационными услугами по вопросам  семьи и брака </t>
  </si>
  <si>
    <t xml:space="preserve">Ежегодный охват граждан  психологической помощью </t>
  </si>
  <si>
    <t>Раздел 1. Нормативно-правовое, научно-методическое, информационное  обеспечение</t>
  </si>
  <si>
    <t>О создании координационного Совета молодежных и детских общественных организаций в Киясовском районе;</t>
  </si>
  <si>
    <t xml:space="preserve">Регулирование отношений, возникающих в связи с оказанием поддержки молодёжным и детским общественным объединениям в Киясовском районе </t>
  </si>
  <si>
    <t>Организация и проведение районных  семинаров, совещаний: по разработке программ и проектов по трудоустройству несовершеннолетних  и лагерных смен для подростков и молодежи в каникулярное время;  по деятельности ДМОО; по проблемам патриотического воспитания молодежи; для актива работающей молодежи, специалистов  по работе с молодежью в сельских поселениях.</t>
  </si>
  <si>
    <t>Повышение уровня профессиональной подготовки специалистов, ведущих работу с детьми и молодежью. Популяризация деятельности ДМОО. Повышение социальной активности молодежи.</t>
  </si>
  <si>
    <t>Проведение социологических опросов среди молодежи (по теме ЗОЖ, проблемам молодежи, профориентации и т.д.), опубликование результатов исследований.</t>
  </si>
  <si>
    <t xml:space="preserve">Получение информации о социальных явлениях, происходящих в молодёжной среде, выявление наиболее острых проблем </t>
  </si>
  <si>
    <t xml:space="preserve">Участие на республиканских  курсах повышения квалификации кадров сферы молодёжной политики  </t>
  </si>
  <si>
    <t>Организация участия актива молодёжи района, специалистов, ведущих работу с детьми и молодёжью, в республиканских семинарах, конференциях,  слетах</t>
  </si>
  <si>
    <t>Создание баз данных по актуальным проблемам социализации молодёжи: «Молодёжь Киясовского района», «Молодёжь и  предпринимательство», «Жильё молодым», «Рейтинг востребованных профессий»</t>
  </si>
  <si>
    <t>Освещение жизни молодежи района через районные и республиканские средства массовой информации.</t>
  </si>
  <si>
    <t>Повышение уровня профессиональной подготовки и компетентности кадров сферы государственной молодёжной политики</t>
  </si>
  <si>
    <t>Формирование кадрового резерва для сферы государственной молодёжной политики, вовлечение молодёжи в общественно-политическую жизнь, изучение и внедрение  опыта работы других районов.</t>
  </si>
  <si>
    <t xml:space="preserve">Обобщение, распространение   информации для молодёжи, обеспечение максимального охвата информацией о реализации государственной молодёжной политики на территории Киясовского района </t>
  </si>
  <si>
    <t>Повышение интереса населения к вопросам молодежи.</t>
  </si>
  <si>
    <t>Раздел 2. Организационная деятельность (пропаганда здорового образа жизни среди молодежи; Профилактика правонарушений среди несовершеннолетних; Содействие трудоустройству и занятости подростков и молодежи, развитие молодежного предпринимательства; Гражданско-патриотическое воспитание; Содействие развитию института молодой семьи; Поддержка деятельности детских и молодежных общественных объединений; Развитие молодёжного самоуправления; Организация досуга подростков и молодежи</t>
  </si>
  <si>
    <t>Организация и проведение акций «Мы – за здоровый образ жизни!» в учреждениях, организациях района. Организация и проведение районной акции «Подари себе жизнь»</t>
  </si>
  <si>
    <t>Организация и проведение выездных лекций, бесед</t>
  </si>
  <si>
    <t xml:space="preserve"> социального педагога – психолога МЦ «Ровесник» по профилактике негативных явлений, вредных привычек в молодежной среде</t>
  </si>
  <si>
    <t>Обеспечение функционирования волонтерских отрядов в районе. Организация работы отрядов во всех сельских поселениях района.</t>
  </si>
  <si>
    <t>Профилактика наркомании, алкоголизма и др. негативных явлений в молодежной среде</t>
  </si>
  <si>
    <t xml:space="preserve">Профилактика вредных привычек в молодежной среде, пропаганда ЗОЖ </t>
  </si>
  <si>
    <t>Создание условий для более эффективного воздействия по формированию ЗОЖ у молодежи</t>
  </si>
  <si>
    <t>Подпрограмма "Реализация молодежной политики"</t>
  </si>
  <si>
    <t>Проведение мероприятий в сфере молодежной политики</t>
  </si>
  <si>
    <t>111, 119,244</t>
  </si>
  <si>
    <t>0140100000</t>
  </si>
  <si>
    <t>0140161410</t>
  </si>
  <si>
    <t>Молодежь Киясовского района</t>
  </si>
  <si>
    <t>0140161420</t>
  </si>
  <si>
    <t>010161400</t>
  </si>
  <si>
    <t>Итого по программе</t>
  </si>
  <si>
    <t>Количество объединений</t>
  </si>
  <si>
    <t>2021 год</t>
  </si>
  <si>
    <t>0110105470</t>
  </si>
  <si>
    <t>0110104480</t>
  </si>
  <si>
    <t>0110104240</t>
  </si>
  <si>
    <t>0120104310</t>
  </si>
  <si>
    <t>0150160120</t>
  </si>
  <si>
    <t>Предоставление дошкольного образования</t>
  </si>
  <si>
    <t>0110100000</t>
  </si>
  <si>
    <t>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t>
  </si>
  <si>
    <t>Предоставление субсидий бюджетным, автономным учреждениям и иным некоммерческим организациям</t>
  </si>
  <si>
    <t>611         612</t>
  </si>
  <si>
    <t>Компенсация части платы, взимаемой с родителей (законных представителей) за присмотр и уход за детьми в образовательных организациях, реализующих образовательную программу дошкольного образования</t>
  </si>
  <si>
    <t xml:space="preserve">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t>
  </si>
  <si>
    <t>Подпрограмма "Развитие дошкольного образования"</t>
  </si>
  <si>
    <t>Подпрограмма "Развитие общего образования"</t>
  </si>
  <si>
    <t>Предоставление общего образования</t>
  </si>
  <si>
    <t>244    612</t>
  </si>
  <si>
    <t>Мероприятия по созданию в общеобразовательных организациях, расположенных в сельской местности, условий для занятия физической культурой и спортом</t>
  </si>
  <si>
    <t>Подпрограмма "Дополнительное образование и воспитание детей</t>
  </si>
  <si>
    <t>Предоставление дополнительного образования и воспитание детей</t>
  </si>
  <si>
    <t>0130104220       0130161300        0130161520      0130161770</t>
  </si>
  <si>
    <t xml:space="preserve">0130105230    </t>
  </si>
  <si>
    <t>0130161400     0130161440</t>
  </si>
  <si>
    <t>2022 год</t>
  </si>
  <si>
    <t>2023 год</t>
  </si>
  <si>
    <t>2024 год</t>
  </si>
  <si>
    <t>Количество  школ, в которых  созданы Центры  образования цифрового и гуманитарного профилей «Точка роста» и обновивших материально-техническую базу для реализации основных и дополнительных общеобразовательных программ цифрового, естественнонаучного и гуманитарного профилей с нарастающим итогом к 2019году</t>
  </si>
  <si>
    <t>Количество  обучающихся, охваченных основными и дополнительными общеобразовательными программами цифрового, естественнонаучного и гуманитарного профилей на базе центров «Точка роста», с нарастающим итогом к 2019году</t>
  </si>
  <si>
    <t>Чел.</t>
  </si>
  <si>
    <t xml:space="preserve">Количество детей, охваченных дополнительными  общеразвивающими программами  естественнонаучной и технической направленностей,  </t>
  </si>
  <si>
    <t>Создание Центров  образования цифрового и гуманитарного профилей «Точка роста»:</t>
  </si>
  <si>
    <t>МБОУ «Киясовская СОШ»: Удмуртская Республика, с. Киясово, ул. Советская,3.</t>
  </si>
  <si>
    <t>МБОУ «Первомайская СОШ»: Удмуртская Республика, Киясовский район, с.Первомайский, ул.Октябрьская, д.5</t>
  </si>
  <si>
    <t>МКОУ «Ермолаевская СОШ»: Удмуртская Республика, Киясовский район, с.Ермолаева, ул.Школьная, д.6</t>
  </si>
  <si>
    <t>п.01.2.22, п.01.2.23</t>
  </si>
  <si>
    <r>
      <t>Обновление материально-технической базы для реализации основных и дополнительных общеобразовательных программ цифрового, естественнонаучного и гуманитарного профилей</t>
    </r>
    <r>
      <rPr>
        <sz val="8"/>
        <color indexed="8"/>
        <rFont val="Calibri"/>
        <family val="2"/>
        <charset val="204"/>
      </rPr>
      <t xml:space="preserve"> </t>
    </r>
  </si>
  <si>
    <t>Количество общеобразовательных организаций МО, расположенных в сельской местности, с обновленной материально-технической базой для занятий физической культурой и спортом</t>
  </si>
  <si>
    <t>Количество спортивных клубов, действующих на базе спортивных залов с обновленной материально-технической базой</t>
  </si>
  <si>
    <t>01.2.20; 01.2.21</t>
  </si>
  <si>
    <t>Доля детей в возрасте от 5 до 18 лет, получающих дополнительное образование с использованием сертификата дополнительного образования, в общей численности детей, получающих дополнительное образование за счет бюджетных средств</t>
  </si>
  <si>
    <t>Доля детей, использующих сертификаты дополнительного образования в статусе сертификатов персонифицированного финансирования</t>
  </si>
  <si>
    <t>Обеспечение персонифицированного финансирования дополнительного образования детей</t>
  </si>
  <si>
    <t>Обеспечение равной доступности качественного дополнительного образования для детей</t>
  </si>
  <si>
    <t>01.3.5; 01.3.6.</t>
  </si>
  <si>
    <t>Обеспечение персонифицированного финансирования дополнительного  образования детей</t>
  </si>
  <si>
    <t>7</t>
  </si>
  <si>
    <t>Организация отдыха. Оздоровления и занятости детей и подростков</t>
  </si>
  <si>
    <t>доля детей в возрасте 6,5-18 лет охваченных всеми формами каникулярного отдыха в общей численности детей в возрасте 6,5-18 лет</t>
  </si>
  <si>
    <t>Организация отдыха, оздоровления и занятости детей и подростков</t>
  </si>
  <si>
    <t>Организация отдыха, оздоровления и занятости детей и подростков в каникулярное время</t>
  </si>
  <si>
    <t>Организация отдыха детей в пришкольных оздоровительных лагерях</t>
  </si>
  <si>
    <t>Управление образования, ОУ</t>
  </si>
  <si>
    <t xml:space="preserve">Обеспечение отдыха и занятости подростков  в каникулярный период, улучшение качества организации отдыха детей </t>
  </si>
  <si>
    <t>7.1</t>
  </si>
  <si>
    <t>Организация отдыха детей  в загородных лагерях</t>
  </si>
  <si>
    <t>Организация отдыха детей в круглосуточных профильных сменах</t>
  </si>
  <si>
    <t>Организация отдыха и занятости детей в разновозрастных отрядах школьниов</t>
  </si>
  <si>
    <t>Организация временной занятости обучающихся района во внеурочное время</t>
  </si>
  <si>
    <t>Учебно-тренировочные сборы юных спортсменов</t>
  </si>
  <si>
    <t>Количество детей, охваченных всеми видами оздоровления</t>
  </si>
  <si>
    <t>Субвенции на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t>
  </si>
  <si>
    <t>0170105230</t>
  </si>
  <si>
    <t xml:space="preserve">01701S5230    </t>
  </si>
  <si>
    <t>20</t>
  </si>
  <si>
    <t>Обеспечение выплат ежемесячного денежного вознаграждения за классное руководство педагогическим работ-никам муниципальных образовательных учреждений, реализующих образовательные про-граммы начального об-щего, основного общего и среднего общего образования</t>
  </si>
  <si>
    <t>Предоставление педагогическим работникам  муниципальных образовательных учреждений, реализующих образовательные программы начального общего, основного общего и среднего общего образования, ежемесячного денежного вознаграждения за классное руководство</t>
  </si>
  <si>
    <t xml:space="preserve">Охват  
бесплатным горячим  питанием обучающихся, получающих начальное общее образование в  муниципальных образовательных организациях 
</t>
  </si>
  <si>
    <t>Обеспечение учащихся общеобразовательных учреждений качественным сбалансированным питанием</t>
  </si>
  <si>
    <t>Организация бесплатного горячего  питания обучающихся, получающих начальное общее образование в  муниципальных образовательных учреждениях</t>
  </si>
  <si>
    <t>Обеспечение всех обучающихся, получающих начальное общее образование в  муниципальных образовательных учреждениях, бесплатным горячим питанием</t>
  </si>
  <si>
    <t>Организация бесплатного горячего питания обучающихся, получающих начальное общее образование в муниципальных образовательных организациях</t>
  </si>
  <si>
    <t>0160106960</t>
  </si>
  <si>
    <t>Обеспечение питанием детей дошкольного и школьного возраста в  УР</t>
  </si>
  <si>
    <t>01601L3040</t>
  </si>
  <si>
    <t>01601S6960  01601S3040</t>
  </si>
  <si>
    <t>600 100 200 300 800</t>
  </si>
  <si>
    <t>0120161760                          0120161770           0120166770           0120163400       99000000000</t>
  </si>
  <si>
    <t>200 300 600</t>
  </si>
  <si>
    <t>015000000</t>
  </si>
  <si>
    <t>Материальная поддержка семей с детьми дошкольного возраста</t>
  </si>
  <si>
    <t>Компенсация части платы, взимаемой с родителей (законных представителей) за присмотр и уход за детьми в образовательных организациях, находящихся на территории Удмуртской Республики, реализующих образовательную программу дошкольного образования</t>
  </si>
  <si>
    <t xml:space="preserve">Расходы по присмотру и уходу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основную образовательную программу дошкольного образования  </t>
  </si>
  <si>
    <t>Расходы по присмотру и уходу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основную образовательную программу дошкольного образования  за счет местного бюджета</t>
  </si>
  <si>
    <t>0110107120</t>
  </si>
  <si>
    <t>01101S7120</t>
  </si>
  <si>
    <t>2025 год</t>
  </si>
  <si>
    <t>111    119    612</t>
  </si>
  <si>
    <t>0120153030</t>
  </si>
  <si>
    <t>Ежемесячное денежное вознаграждение за классное руководство</t>
  </si>
  <si>
    <t>Выплаты компенсации части родительской платы за содержание ребенка в муниципальных образовательных учреждениях Киясовского района, реализация переданных государственных полномочий Удмуртской Республики.</t>
  </si>
  <si>
    <t>01.1.1., 01.1.3., 01.1.4., 01.1.5., 01.1.17.</t>
  </si>
  <si>
    <t>Предоставление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</si>
  <si>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Расходы по присмотру и уходу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основную образовательную программу дошкольного образования.</t>
  </si>
  <si>
    <t>Предоставление мер социальной поддержки по освобождению от родительской платы за содержание ребенка в муниципальных образовательных учреждениях, реализующих основную образовательную программу дошкольного образования, родителей детей с ограниченными возможностями здоровья, детей с туберкулезной интоксикацией, а также родителей, если оба или один из них являются инвалидами первой или второй группы и не имеют других доходов, кроме пенсии</t>
  </si>
  <si>
    <t>2019-2024</t>
  </si>
  <si>
    <t xml:space="preserve">МКОУ «Подгорновская СОШ»: Удмуртская Республика, Кия совский район, с.Подгорное, ул.Школьная, д.бв </t>
  </si>
  <si>
    <t>МКОУ «Карамас-Пельгинская  СОШ»: Удмуртская Республика, Киясовский район, д. Карамас-Пельга, ул.Школьная, д.6</t>
  </si>
  <si>
    <t>Разработка и реализация программ по временному трудоустройству подростков и молодежи, реализация программ</t>
  </si>
  <si>
    <t>вовлечение подростков из малообеспеченных и многодетных семей во временную активную занятость, профилактика подростковой безнадзорности и правонарушений, а также содействие профессиональному и личностному самоопределению подростков</t>
  </si>
  <si>
    <t>Организация работы сводных подростковых отрядов в населенных пунктах района</t>
  </si>
  <si>
    <t xml:space="preserve">организация занятости подростков района в летний период 2021 года;вовлечение в деятельность отрядов детей, попавших в трудную жизненную ситуацию, тем самым проведение работы по профилактике правонарушений среди  несовершеннолетних; включение детей и подростков в социально - значимую деятельность ; повышение социальной активности детей, подростков и их родителей в жизни местного сообщества. </t>
  </si>
  <si>
    <t xml:space="preserve">Организация и проведение районного фестиваля сводных подростковых отрядов «Салют детства!» </t>
  </si>
  <si>
    <t>Участие в фестивале "Салют детства" сводных подростковых отрядов района.</t>
  </si>
  <si>
    <t>Организация встреч с учащимися и работающей молодежью на тему «Основы предпринимательства» с приглашением специалистов республиканского центра Молодого предпринимателя</t>
  </si>
  <si>
    <t>Проведение встреч со специалистами республиканского центра  Молодого предпринимателя</t>
  </si>
  <si>
    <t>Гражданско-патриотическое воспитание</t>
  </si>
  <si>
    <t>9</t>
  </si>
  <si>
    <t>Организация и проведение дней памяти воинов-интернационалистов</t>
  </si>
  <si>
    <t>Организация и проведение "уроков мужества" в школах Киясовского района.                 Проведение районного мероприятия, посвященного Дню вывода Советских войск из Афганистана</t>
  </si>
  <si>
    <t>Организация и проведение районного мероприятия, посвященного Дню вывода Советских войск из Афганистана</t>
  </si>
  <si>
    <t>Организация и проведение Дня призывника</t>
  </si>
  <si>
    <t>Содействие в  проведении районной военно-спортивной игры среди учащихся школ «Победа»</t>
  </si>
  <si>
    <t>Ежегодное проведение районной военно-спортивной игры среди учащихся школ «Победа»</t>
  </si>
  <si>
    <t>Организация работы кружков по рукопашному бою, туризму в районе</t>
  </si>
  <si>
    <t>Организация работы кружков по туристко-краеведческому направлению</t>
  </si>
  <si>
    <t xml:space="preserve">Создание и организация работы патриотического клуба «Поиск» </t>
  </si>
  <si>
    <t>Клуб работает при ДДТ</t>
  </si>
  <si>
    <t>Содействие в проведении районной акции «Во славу Отечества», посвященной Дню защитников Отечества</t>
  </si>
  <si>
    <t>Содействие в проведении районных мероприятий, посвященных Дню Победы</t>
  </si>
  <si>
    <t>Организация участия молодежи в акциях «Георгиевская ленточка», «День памяти и скорби», «День российского флага»</t>
  </si>
  <si>
    <t>Организация экскурсии для актива молодежи, учащихся по историческим местам Киясовского района «Мумыгырлы»</t>
  </si>
  <si>
    <t>Организация экскурсий по достопримечательным местам г. Ижевска:</t>
  </si>
  <si>
    <t>- «Этапы становления Удмуртии»;</t>
  </si>
  <si>
    <t>- «Удмуртия юбилейная».</t>
  </si>
  <si>
    <t>19</t>
  </si>
  <si>
    <t>Организация и проведение районных акций:</t>
  </si>
  <si>
    <t>- «Неделя добра»;</t>
  </si>
  <si>
    <t>-  «Мир добрых дел», «Забота» в рамках декады Милосердия, посвященной Дню пожилых людей.</t>
  </si>
  <si>
    <t>Организация и проведение акции «Радость – детям!» ко Дню инвалидов</t>
  </si>
  <si>
    <t>-</t>
  </si>
  <si>
    <t>21</t>
  </si>
  <si>
    <t xml:space="preserve">Содействие в проведении Дня защиты детей. Организация и проведение районной акции «Карапуз» в детских садах района </t>
  </si>
  <si>
    <t>22</t>
  </si>
  <si>
    <t>Организация и проведение акций, субботников по благоустройству населенных пунктов, скверов, памятников</t>
  </si>
  <si>
    <t>23</t>
  </si>
  <si>
    <t>Организация участия молодежи в республиканских мероприятиях патриотического направления (конференциях, фестивалях, лагерных сменах)</t>
  </si>
  <si>
    <t>24</t>
  </si>
  <si>
    <t>Функционирование Координационного совета по патриотическому воспитанию граждан, проживающих на территории МО «Киясовский район»</t>
  </si>
  <si>
    <t>Содействие развитию института молодой семьи</t>
  </si>
  <si>
    <t>25</t>
  </si>
  <si>
    <t>Организация и проведение досуговых мероприятий для молодых семей:</t>
  </si>
  <si>
    <t>Проведение досуговых мероприятий для молодых семей</t>
  </si>
  <si>
    <t xml:space="preserve">Функционирование клубов молодых семей в районе  </t>
  </si>
  <si>
    <t>Организация и проведение районного конкурса среди клубов молодых семей «Союз родных сердец»</t>
  </si>
  <si>
    <t>26</t>
  </si>
  <si>
    <t xml:space="preserve">Организация и проведение лагерной  смены для молодых семей  </t>
  </si>
  <si>
    <t>27</t>
  </si>
  <si>
    <t>Организация и проведение спортивных соревнований среди молодых семей Мама, папа, я – спортивная семья», посвященных Дню физкультурника</t>
  </si>
  <si>
    <t>28</t>
  </si>
  <si>
    <t>Организация участия молодых семей в республиканских мероприятиях (конкурсах, фестивалях)</t>
  </si>
  <si>
    <t>29</t>
  </si>
  <si>
    <t>Организация и проведение мероприятий по обеспечению молодых семей жильем:</t>
  </si>
  <si>
    <t xml:space="preserve">Участие в работе жилищной комиссии по распределению кредитов и субсидий семьям района, нуждающимся в улучшении жилищных условий  </t>
  </si>
  <si>
    <t>Поддержка деятельности детских и молодежных общественных объединений</t>
  </si>
  <si>
    <t>30</t>
  </si>
  <si>
    <t>Организация и проведение удмуртской молодежной елки «Вуж выль ар»</t>
  </si>
  <si>
    <t>31</t>
  </si>
  <si>
    <t>Содействие в проведении мероприятий МДОО «Родники»,   ДОО «Юность», ВМОО «Молодая Гвардия Единой России», МОО «Волонтеры Удмуртии», УМОО «Шунды», СРМ «Спас», СТМ «Иман» в районе</t>
  </si>
  <si>
    <t>32</t>
  </si>
  <si>
    <t>Организация и проведение районного фестиваля волонтерских отрядов района</t>
  </si>
  <si>
    <t>33</t>
  </si>
  <si>
    <t>Функционирование волонтерских отрядов в МОУ района, при МЦ «Ровесник»</t>
  </si>
  <si>
    <t>34</t>
  </si>
  <si>
    <t>Организация и проведение районного фестиваля детских и молодежных общественных объединений «Киясово. МДОО. Ру»</t>
  </si>
  <si>
    <t>Развитие молодёжного самоуправления</t>
  </si>
  <si>
    <t>Администрация МО "муниципальный округ Киясовский район УР"</t>
  </si>
  <si>
    <t>Администрация МО "Муниципальный округ Киясовский район УР"</t>
  </si>
  <si>
    <t xml:space="preserve">Разработка показателей эффективности деятельности руководителей и педагогических работников муниципальных общеобразовательных организаций МО "Муниципальный округ Киясовский район Удмуртской Республики" </t>
  </si>
  <si>
    <t>Заключение эффективных контрактов с руководителями муниципальных общеобразовательных организаций МО "Муниципальный округ Киясовский район Удмуртской Республики"</t>
  </si>
  <si>
    <t>Организация работы по заключению эффективных контрактов с педагогическими работниками муниципальных общеобразовательных организаций МО "Муниципальный округ Киясовский район Удмуртской Республики"</t>
  </si>
  <si>
    <t>Подготовка и публикация информации на официальном сайте Администрации МО "Муниципальный округ Киясовский район Удмуртской Республики"об организации предоставления общего образования в МО "муниципальный округ Киясовский район Удмуртской Республики", муниципальных правовых актах, регламентирующих деятельность в сфере общего образования, муниципальных общеобразовательных организациях</t>
  </si>
  <si>
    <t>Осуществление контроля за публикацией информации о деятельности муниципальных общеобразовательных учреждений МО "Муниципальный округ Киясовский район Удмуртской Республики", предусмотренной законодательством Российской Федерации, на официальных сайтах соответствующих учреждений</t>
  </si>
  <si>
    <t>Киясовский РКМЦ</t>
  </si>
  <si>
    <t>Управление образования, Киясовский РКМЦ</t>
  </si>
  <si>
    <t>Строительство учреждений дополнительного образования на территории  МО "Муниципальный округ Киясовский район Удмуртской Республики"</t>
  </si>
  <si>
    <t>Информирование населения об организации предоставления дополнительного образования детей в  МО "Муниципальный округ Киясовский район Удмуртской Республики"</t>
  </si>
  <si>
    <t>Подготовка и публикация информации на официальном сайте Администрации  МО "Муниципальный округ Киясовский район Удмуртской Республики" об организации предоставления дополнительного образования детей в  МО "Муниципальный округ Киясовский район Удмуртской Республики", муниципальных правовых актах, регламентирующих деятельность в сфере дополнительного образования детей, муниципальных организациях дополнительного образования детей</t>
  </si>
  <si>
    <t>Осуществление контроля за публикацией информации о деятельности муниципальных организаций дополнительного образования детей  МО "Муниципальный округ Киясовский район Удмуртской Республики", предусмотренной законодательством Российской Федерации, на официальных сайтах соответствующих организаций</t>
  </si>
  <si>
    <t>Публикация на официальном сайте Администрации МО "Муниципальный округ Киясовский район Удмуртской Республики" и поддержание в актуальном состоянии информации о структурных подразделениях и должностных лицах Администрации МО "Муниципальный округ Киясовский район Удмуртской Республики", организующих предоставление дополнительного образования детей, а также муниципальных образовательных организациях дополнительного образования детей МО "Муниципальный округ Киясовский район Удмуртской Республики", их контактных телефонах и адресах электронной почты</t>
  </si>
  <si>
    <t>Функционирование Координационного совета по патриотическому воспитанию граждан, проживающих на территории МО «Муниципальный округ Киясовский район Удмуртской Республики»</t>
  </si>
  <si>
    <t>Управление системой образования МО "Муниципальный округ Киясовский район Удмуртской Республики"</t>
  </si>
  <si>
    <t>Реализация установленных полномочий (функций) Управлением образования Администрации МО "Муниципальный округ Киясовский район Удмуртской Республики", организация управления муниципальной программой «Развитие образования»</t>
  </si>
  <si>
    <t>Организация повышения квалификации педагогических работников, руководителей муниципальных образовательных учреждений МО "Муниципальный округ Киясовский район Удмуртской Республики"</t>
  </si>
  <si>
    <t>Организация работ по информированию населения об организации предоставления дошкольного, общего, дополнительного образования детей в МО "Муниципальный округ Киясовский район Удмуртской Республики"</t>
  </si>
  <si>
    <t>МО "Муниципальный округ Киясовский район Удмуртской Республики"</t>
  </si>
  <si>
    <t>Освобождение от уплаты земельного налога муниципальных учреждений МО "Муниципальный округ Киясовский район Удмуртской Республики" (в части учреждений общего образования)</t>
  </si>
  <si>
    <t>Освобождение от уплаты земельного налога муниципальных учреждений МО "Муниципальный округ Киясовский район Удмуртской Республики" (в части дошкольных образовательных организаций)</t>
  </si>
  <si>
    <t>Освобождение от уплаты земельного налога муниципальных учреждений МО "Муниципальный округ Киясовский район Удмуртской Республики" (в части учреждений дополнительного образования детей)</t>
  </si>
  <si>
    <t>Доля руководителей муниципальных дошкольных образовательных организаций МО "Муниципальный округ Киясовский район Удмуртской Республики", с которыми заключены эффективные контракты</t>
  </si>
  <si>
    <t>Доля педагогических работников муниципальных дошкольных образовательных организаций МО "Муниципальный округ Киясовский район Удмуртской Республики", с которыми заключены эффективные контракты</t>
  </si>
  <si>
    <t>Доля руководителей муниципальных общеобразовательных организаций МО "Муниципальный округ Киясовский район Удмуртской Республики", с которыми заключены эффективные контракты</t>
  </si>
  <si>
    <t>Оценка качества муниципальной системы образования МО "Муниципальный округ Киясовский район Удмуртской Республики"</t>
  </si>
  <si>
    <t>Доля муниципальных образовательных организаций МО "Муниципальный округ Киясовский район Удмуртской Республики", с руководителями которых заключены эффективные контракты</t>
  </si>
  <si>
    <t>Доля  педагогических работников муниципальных образовательных организаций МО "Муниципальный округ Киясовский район Удмуртской Республики", с которыми заключены эффективные контракты</t>
  </si>
  <si>
    <t>Расходы бюджета МО "Муниципальный округ Киясовский район Удмуртской Республики" на оказание муниципальной услуги (выполнение работы)</t>
  </si>
  <si>
    <t>Расходы бюджета МО "Муниципальный округ Киясовский район " на оказание муниципальной услуги (выполнение работы)</t>
  </si>
  <si>
    <t>Расходы боджета МО "Муниципальный округ Киясовский район Удмуртской Республики" на оказание муниципальной услуги(выполнение работы)</t>
  </si>
  <si>
    <t>Управление образования МО "Муниципальный район Киясовский район Удмуртской Республики"</t>
  </si>
  <si>
    <t>Управление образования МО "Муниципальный округ Киясовский район Удмуртской Республики"</t>
  </si>
  <si>
    <t>Управление образования МО "Муниципальный округ Киясовский район Удмуртской Республики "</t>
  </si>
  <si>
    <t>Управление образования МО "муниципальный округ Киясовский район Удмуртской Республики"</t>
  </si>
  <si>
    <t>Управление образования МО "Муниципальный округ Киясовский район Удмуртской Республики."</t>
  </si>
  <si>
    <t>бюджет МО "муниципальный округ Киясовский район Удмуртской Республики"</t>
  </si>
  <si>
    <t>бюджет МО "Муниципальный округ Киясовский район Удмуртской Республики"</t>
  </si>
  <si>
    <t>35</t>
  </si>
  <si>
    <t>Организация и проведение лагерных смен для подростков и молодежи</t>
  </si>
  <si>
    <t xml:space="preserve">Количество детей и подростков  школьного возраста, обеспеченных каникулярным отдыхом через организацию сводных отрядов в районе, трудоустройство и проведение лагерных смен </t>
  </si>
  <si>
    <t>Количество образовательных организаций, обеспеченных физической охраной (ЧОП)</t>
  </si>
  <si>
    <t>единиц</t>
  </si>
  <si>
    <t>Обеспечение муниципальных образовательных организаций на территории МО "Муниципальный округ Киясовский район Удмуртской Республики" вневедомственной охраной</t>
  </si>
  <si>
    <t>01.5.10</t>
  </si>
  <si>
    <t xml:space="preserve">Количество детей, охваченных  дополнительными общеразвивающими программами на вновь созданных местах в рамках федерального проекта «Успех каждого ребенка», </t>
  </si>
  <si>
    <t>Создание новых мест в образовательных организациях различных типов для реализации дополнительных общеразвивающих программ всех направленностей в рамках федерального проекта «Успех каждого ребенка» национального проекта «Образование».</t>
  </si>
  <si>
    <t>Создание новых мест в образовательных организациях различных типов для реализации дополнительных общеразвивающих программ всех направленностей в рамках ФП "успех каждого ребенка" национального проекта "Образование"</t>
  </si>
  <si>
    <t>2026 год</t>
  </si>
  <si>
    <t>2015-2026 годы</t>
  </si>
  <si>
    <t>65 годы</t>
  </si>
  <si>
    <t>Реализация подпрограммы</t>
  </si>
  <si>
    <t>1.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общеобразовательных учреждениях.   2. Создание спортивных клубов, действующих на базе спортивных залов с обновленной материально-технической базой</t>
  </si>
  <si>
    <t xml:space="preserve">Создание в общеобразовательных учреждениях, расположенных в сельской местности, условий для занятий физической культурой и спортом: МКОУ "Атабаевская СОШ": Удмуртская Республика, Киясовский район, д. Атабаево, ул. Советская, д.51.
МКОУ "Ильдибаевская ООШ", Удмуртская Республика, Киясовский район, с. Ильдибаево, ул. Суворова, д.28.
МБОУ "Первомайская СОШ", Удмуртская Республика, Киясовский район, с. Первомайский, ул. Октябрьская, д.5.                                                                                                                 
МКОУ "Старосальинская СОШ": Удмуртская Республика, Киясовский район, д.СтараяСАлья, ул. Чистопольская, д.45.
МКОУ "Подгорновская СОШ": Удмуртская Республика, Киясовский район, с. Подгорное, ул. Школьная, д.6в.
МКОУ "Ермолаевская СОШ": Удмуртская Республика, Киясовский район, с. Ермолаево, ул. Школьная, д.6.
МКОУ "Мушаковская СОШ": Удмуртская Республика, Киясовский район, с. Мушак, ул. Школьная, д.9.
МКОУ «Карамас-Пельгинская СОШ»: Удмуртская Республика, д.Карамас-Пельга, ул. Гагарина, д.17а.
МКОУ «Лутохинская СОШ»: Удмуртская Республика, Киясовский район, д. Калашур, ул. Советская, д. 1                                                                                                                              МБОУ "Киясовская СОШ": Удмуртская Республика, Киясовский район, с. Киясово, ул. Советская, д.3.
</t>
  </si>
  <si>
    <t>Обеспечение безопасности муниципальных организаций на территории МО "Муниципальный округ Киясовский район Удмуртской Республики": МБОУ "Киясовская СОШ" (с. Киясово,ул. Советская,3), МБОУ "Киясовская СОШ" (с. Киясово, ул. Советская, 41), МБОУ "Первомайская СОШ", МКОУ "Подгорновская СОШ", МКОУ "Атабаевская СОШ", МКОУ "Ермолаевская СОШ", МКОУ "Ильдибаевская ООШ", МКОУ "Мушаковская СОШ", МКОУ "Карамас-Пельгинская СОШ", МБДОУ "Киясовский детский сад №2", МБДОУ "Киясовский детский сад№3", Детский сад "Березка" с. Подгорное, МКОУ ДО "Киясовская спортивная школа"</t>
  </si>
  <si>
    <t>Обеспечение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</si>
  <si>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Количество общеобразовательных организаций МО "Муниципальный округ Киясовский район Удмуртской Республики", имеющих в своих штатах советников директора по воспитанию</t>
  </si>
  <si>
    <t>Количество родителей (законных представителей) освобожденных от платы за присмотр и уход за детьми в образовательной организации, реализующей образовательную программу дошкольного образования  граждан Российской Федерации призванных на военную службу по мобилизации в Вооруженные Силы Российской Федерации в соответствии с Указом Президента Российской Федерации от 21 сентября 2022 года №647 «Об объявлении частичной мобилизации в Российской Федерации» или проходящих военную службу по контракту, заключенному в соответствии с пунктом 7 статьи 38 Федерального закона от 28 марта 1998 года №53-ФЗ «О воинской обязанности и военной службе», либо заключивших контракт о добровольном содействии в выполнении задач, возложенных на Вооруженные Силы Российской Федерации</t>
  </si>
  <si>
    <t>Обеспечение питанием обучающихся 5-11-х классов общеобразовательных организаций из малообеспеченных семей (кроме детей из многодетных малообеспеченных семей), в том числе детей из неполных семей, имеющих совокупный ежемесячный доход на каждого члена семьи не выше 3300 рублей. Обеспечение обучающихся 5-11-х классов из многодетных семей, независимо от дохода семьи</t>
  </si>
  <si>
    <t>01.1.19</t>
  </si>
  <si>
    <t>Предоставление мер социальной поддержки по освобождению от платы, взимаемой с родителей (законных представителей) граждан Российской Федерации призванных на военную службу по мобилизации в Вооруженные Силы Российской Федерации в соответствии с Указом Президента Российской Федерации от 21 сентября 2022 года №647 «Об объявлении частичной мобилизации в Российской Федерации» или проходящих военную службу по контракту, заключенному в соответствии с пунктом 7 статьи 38 Федерального закона от 28 марта 1998 года №53-ФЗ «О воинской обязанности и военной службе», либо заключивших контракт о добровольном содействии в выполнении задач, возложенных на Вооруженные Силы Российской Федерации, за присмотр и уход за детьми в образовательной организации, реализующей образовательную программу дошкольного образования</t>
  </si>
  <si>
    <t>Освобождение от платы, взимаемой с родителей (законных представителей) граждан Российской Федерации призванных на военную службу по мобилизации в Вооруженные Силы Российской Федерации в соответствии с Указом Президента Российской Федерации от 21 сентября 2022 года №647 «Об объявлении частичной мобилизации в Российской Федерации» или проходящих военную службу по контракту, заключенному в соответствии с пунктом 7 статьи 38 Федерального закона от 28 марта 1998 года №53-ФЗ «О воинской обязанности и военной службе», либо заключивших контракт о добровольном содействии в выполнении задач, возложенных на Вооруженные Силы Российской Федерации, за присмотр и уход за детьми в образовательной организации, реализующей образовательную программу дошкольного образования</t>
  </si>
  <si>
    <t>Управление образования, образовательные учреждения</t>
  </si>
  <si>
    <t>Организация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</si>
  <si>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01.2.24</t>
  </si>
  <si>
    <t>2015-2028 годы</t>
  </si>
  <si>
    <t>2023-2028 годы</t>
  </si>
  <si>
    <t xml:space="preserve">2015-2028
2015
2016
2017
2018
2019
2020
2021
2022
2023
2024
</t>
  </si>
  <si>
    <t>2020-2028 годы</t>
  </si>
  <si>
    <t>2016-2028 годы</t>
  </si>
  <si>
    <t>2019-2028 годы</t>
  </si>
  <si>
    <t>2022-2028 годы</t>
  </si>
  <si>
    <t>2017-2028 годы</t>
  </si>
  <si>
    <t>2023-2028</t>
  </si>
  <si>
    <t>"Развитие образования и воспитание" на 2015-2028 годы</t>
  </si>
  <si>
    <t>на 2015-2028 годы</t>
  </si>
  <si>
    <t>2027 год</t>
  </si>
  <si>
    <t>2028 год</t>
  </si>
  <si>
    <t>0110161770                  0110166770     9900060230</t>
  </si>
  <si>
    <t>Создание Центров образования цифрового и гуманитарного профиля "Точка Роста"</t>
  </si>
  <si>
    <t>0121807070</t>
  </si>
  <si>
    <t>111  119  346  612</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</si>
  <si>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</si>
  <si>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012ЕВ51790</t>
  </si>
  <si>
    <t>111  119  612</t>
  </si>
  <si>
    <t>244  ,612</t>
  </si>
  <si>
    <t xml:space="preserve">01201L0970 012E250970  012Е250980 </t>
  </si>
  <si>
    <t>0130161310</t>
  </si>
  <si>
    <t>0130105230</t>
  </si>
  <si>
    <t>01301S5230</t>
  </si>
  <si>
    <t>Организация  отдыха,  оздоровления и занятости детей, подростков и молодежи в Удмуртской Республики</t>
  </si>
  <si>
    <t>Организация  отдыха,  оздоровления и занятости детей, подростков и молодежи за счет средств местного бюджета</t>
  </si>
  <si>
    <t>0150160030</t>
  </si>
  <si>
    <t>Обеспечение безопасности муниципальных образовательных организаций на рерритории муниципального образования "Муниципальный округ Киясовский район Удмуртской Республики"</t>
  </si>
  <si>
    <t>0151300600    0151306550</t>
  </si>
  <si>
    <t>244   611  612</t>
  </si>
  <si>
    <t>ВСЕГО</t>
  </si>
  <si>
    <t>0130161300     0130161770   9900000000</t>
  </si>
  <si>
    <t>0120109090</t>
  </si>
  <si>
    <t>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</si>
</sst>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
    <numFmt numFmtId="166" formatCode="00"/>
  </numFmts>
  <fonts count="43" x14ac:knownFonts="1">
    <font>
      <sz val="11"/>
      <color theme="1"/>
      <name val="Calibri"/>
      <family val="2"/>
      <scheme val="minor"/>
    </font>
    <font>
      <sz val="9"/>
      <name val="Times New Roman"/>
      <family val="1"/>
      <charset val="204"/>
    </font>
    <font>
      <sz val="10"/>
      <name val="Times New Roman"/>
      <family val="1"/>
      <charset val="204"/>
    </font>
    <font>
      <b/>
      <sz val="10"/>
      <name val="Times New Roman"/>
      <family val="1"/>
      <charset val="204"/>
    </font>
    <font>
      <b/>
      <sz val="9"/>
      <name val="Times New Roman"/>
      <family val="1"/>
      <charset val="204"/>
    </font>
    <font>
      <sz val="7"/>
      <name val="Times New Roman"/>
      <family val="1"/>
      <charset val="204"/>
    </font>
    <font>
      <sz val="8.5"/>
      <name val="Times New Roman"/>
      <family val="1"/>
      <charset val="204"/>
    </font>
    <font>
      <b/>
      <sz val="8.5"/>
      <name val="Times New Roman"/>
      <family val="1"/>
      <charset val="204"/>
    </font>
    <font>
      <sz val="8.5"/>
      <color indexed="8"/>
      <name val="Times New Roman"/>
      <family val="1"/>
      <charset val="204"/>
    </font>
    <font>
      <i/>
      <sz val="10"/>
      <name val="Times New Roman"/>
      <family val="1"/>
      <charset val="204"/>
    </font>
    <font>
      <i/>
      <sz val="8.5"/>
      <name val="Times New Roman"/>
      <family val="1"/>
      <charset val="204"/>
    </font>
    <font>
      <sz val="8"/>
      <color indexed="8"/>
      <name val="Calibri"/>
      <family val="2"/>
      <charset val="204"/>
    </font>
    <font>
      <sz val="8"/>
      <name val="Times New Roman"/>
      <family val="1"/>
      <charset val="204"/>
    </font>
    <font>
      <sz val="9"/>
      <color indexed="8"/>
      <name val="Times New Roman"/>
      <family val="1"/>
      <charset val="204"/>
    </font>
    <font>
      <b/>
      <sz val="9"/>
      <color indexed="8"/>
      <name val="Times New Roman"/>
      <family val="1"/>
      <charset val="204"/>
    </font>
    <font>
      <sz val="9"/>
      <color indexed="8"/>
      <name val="Calibri"/>
      <family val="2"/>
      <charset val="204"/>
    </font>
    <font>
      <b/>
      <sz val="11"/>
      <color theme="1"/>
      <name val="Calibri"/>
      <family val="2"/>
      <charset val="204"/>
      <scheme val="minor"/>
    </font>
    <font>
      <sz val="10"/>
      <color theme="1"/>
      <name val="Times New Roman"/>
      <family val="1"/>
      <charset val="204"/>
    </font>
    <font>
      <sz val="8.5"/>
      <color theme="1"/>
      <name val="Times New Roman"/>
      <family val="1"/>
      <charset val="204"/>
    </font>
    <font>
      <sz val="8.5"/>
      <name val="Calibri"/>
      <family val="2"/>
      <charset val="204"/>
      <scheme val="minor"/>
    </font>
    <font>
      <sz val="8.5"/>
      <color rgb="FF000000"/>
      <name val="Times New Roman"/>
      <family val="1"/>
      <charset val="204"/>
    </font>
    <font>
      <b/>
      <sz val="8.5"/>
      <color theme="1"/>
      <name val="Times New Roman"/>
      <family val="1"/>
      <charset val="204"/>
    </font>
    <font>
      <b/>
      <sz val="8.5"/>
      <name val="Calibri"/>
      <family val="2"/>
      <charset val="204"/>
      <scheme val="minor"/>
    </font>
    <font>
      <b/>
      <sz val="11"/>
      <color theme="1"/>
      <name val="Calibri"/>
      <family val="2"/>
      <scheme val="minor"/>
    </font>
    <font>
      <sz val="11"/>
      <color theme="1"/>
      <name val="Times New Roman"/>
      <family val="1"/>
      <charset val="204"/>
    </font>
    <font>
      <sz val="10"/>
      <color rgb="FFFF0000"/>
      <name val="Times New Roman"/>
      <family val="1"/>
      <charset val="204"/>
    </font>
    <font>
      <b/>
      <sz val="11"/>
      <color theme="1"/>
      <name val="Times New Roman"/>
      <family val="1"/>
      <charset val="204"/>
    </font>
    <font>
      <sz val="8"/>
      <color theme="1"/>
      <name val="Times New Roman"/>
      <family val="1"/>
      <charset val="204"/>
    </font>
    <font>
      <sz val="9"/>
      <color theme="1"/>
      <name val="Times New Roman"/>
      <family val="1"/>
      <charset val="204"/>
    </font>
    <font>
      <sz val="9"/>
      <color theme="1"/>
      <name val="Calibri"/>
      <family val="2"/>
      <scheme val="minor"/>
    </font>
    <font>
      <sz val="12"/>
      <color theme="1"/>
      <name val="Times New Roman"/>
      <family val="1"/>
      <charset val="204"/>
    </font>
    <font>
      <sz val="10"/>
      <name val="Calibri"/>
      <family val="2"/>
      <charset val="204"/>
      <scheme val="minor"/>
    </font>
    <font>
      <sz val="11"/>
      <name val="Calibri"/>
      <family val="2"/>
      <charset val="204"/>
      <scheme val="minor"/>
    </font>
    <font>
      <i/>
      <sz val="8.5"/>
      <color rgb="FFFF0000"/>
      <name val="Times New Roman"/>
      <family val="1"/>
      <charset val="204"/>
    </font>
    <font>
      <i/>
      <sz val="8.5"/>
      <color rgb="FFC00000"/>
      <name val="Times New Roman"/>
      <family val="1"/>
      <charset val="204"/>
    </font>
    <font>
      <b/>
      <sz val="8.5"/>
      <color theme="1"/>
      <name val="Calibri"/>
      <family val="2"/>
      <charset val="204"/>
      <scheme val="minor"/>
    </font>
    <font>
      <sz val="8"/>
      <color theme="1"/>
      <name val="Calibri"/>
      <family val="2"/>
      <scheme val="minor"/>
    </font>
    <font>
      <sz val="8"/>
      <color rgb="FF000000"/>
      <name val="Times New Roman"/>
      <family val="1"/>
      <charset val="204"/>
    </font>
    <font>
      <sz val="10"/>
      <color rgb="FF000000"/>
      <name val="Times New Roman"/>
      <family val="1"/>
      <charset val="204"/>
    </font>
    <font>
      <b/>
      <sz val="9"/>
      <color theme="1"/>
      <name val="Times New Roman"/>
      <family val="1"/>
      <charset val="204"/>
    </font>
    <font>
      <sz val="7"/>
      <name val="Calibri"/>
      <family val="2"/>
      <charset val="204"/>
      <scheme val="minor"/>
    </font>
    <font>
      <sz val="8.5"/>
      <color theme="1"/>
      <name val="Calibri"/>
      <family val="2"/>
      <charset val="204"/>
      <scheme val="minor"/>
    </font>
    <font>
      <b/>
      <sz val="10"/>
      <color theme="1"/>
      <name val="Times New Roman"/>
      <family val="1"/>
      <charset val="204"/>
    </font>
  </fonts>
  <fills count="3">
    <fill>
      <patternFill patternType="none"/>
    </fill>
    <fill>
      <patternFill patternType="gray125"/>
    </fill>
    <fill>
      <patternFill patternType="solid">
        <fgColor theme="0"/>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diagonal/>
    </border>
    <border>
      <left/>
      <right/>
      <top/>
      <bottom style="thin">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bottom style="thin">
        <color theme="0" tint="-0.499984740745262"/>
      </bottom>
      <diagonal/>
    </border>
    <border>
      <left style="medium">
        <color indexed="64"/>
      </left>
      <right style="thin">
        <color theme="0" tint="-0.499984740745262"/>
      </right>
      <top style="medium">
        <color indexed="64"/>
      </top>
      <bottom style="medium">
        <color indexed="64"/>
      </bottom>
      <diagonal/>
    </border>
    <border>
      <left style="thin">
        <color theme="0" tint="-0.499984740745262"/>
      </left>
      <right style="thin">
        <color theme="0" tint="-0.499984740745262"/>
      </right>
      <top style="medium">
        <color indexed="64"/>
      </top>
      <bottom style="medium">
        <color indexed="64"/>
      </bottom>
      <diagonal/>
    </border>
    <border>
      <left style="thin">
        <color theme="0" tint="-0.499984740745262"/>
      </left>
      <right/>
      <top style="thin">
        <color theme="0" tint="-0.499984740745262"/>
      </top>
      <bottom/>
      <diagonal/>
    </border>
    <border>
      <left style="thin">
        <color theme="0" tint="-0.499984740745262"/>
      </left>
      <right/>
      <top/>
      <bottom style="thin">
        <color theme="0" tint="-0.499984740745262"/>
      </bottom>
      <diagonal/>
    </border>
    <border>
      <left style="thin">
        <color theme="0" tint="-0.499984740745262"/>
      </left>
      <right style="thin">
        <color theme="0" tint="-0.499984740745262"/>
      </right>
      <top/>
      <bottom/>
      <diagonal/>
    </border>
    <border>
      <left style="thin">
        <color theme="0" tint="-0.499984740745262"/>
      </left>
      <right/>
      <top/>
      <bottom/>
      <diagonal/>
    </border>
    <border>
      <left style="medium">
        <color indexed="64"/>
      </left>
      <right style="thin">
        <color theme="0" tint="-0.499984740745262"/>
      </right>
      <top/>
      <bottom style="medium">
        <color indexed="64"/>
      </bottom>
      <diagonal/>
    </border>
    <border>
      <left style="thin">
        <color theme="0" tint="-0.499984740745262"/>
      </left>
      <right style="thin">
        <color theme="0" tint="-0.499984740745262"/>
      </right>
      <top/>
      <bottom style="medium">
        <color indexed="64"/>
      </bottom>
      <diagonal/>
    </border>
    <border>
      <left style="medium">
        <color indexed="64"/>
      </left>
      <right style="thin">
        <color theme="0" tint="-0.499984740745262"/>
      </right>
      <top/>
      <bottom/>
      <diagonal/>
    </border>
    <border>
      <left style="thin">
        <color theme="0" tint="-0.499984740745262"/>
      </left>
      <right style="thin">
        <color theme="0" tint="-0.499984740745262"/>
      </right>
      <top style="thin">
        <color theme="0" tint="-0.499984740745262"/>
      </top>
      <bottom style="medium">
        <color indexed="64"/>
      </bottom>
      <diagonal/>
    </border>
    <border>
      <left style="thin">
        <color theme="0" tint="-0.499984740745262"/>
      </left>
      <right/>
      <top style="thin">
        <color theme="0" tint="-0.499984740745262"/>
      </top>
      <bottom style="medium">
        <color indexed="64"/>
      </bottom>
      <diagonal/>
    </border>
    <border>
      <left style="thin">
        <color theme="0" tint="-0.499984740745262"/>
      </left>
      <right/>
      <top/>
      <bottom style="medium">
        <color indexed="64"/>
      </bottom>
      <diagonal/>
    </border>
    <border>
      <left style="thin">
        <color theme="0" tint="-0.499984740745262"/>
      </left>
      <right/>
      <top style="medium">
        <color indexed="64"/>
      </top>
      <bottom style="medium">
        <color indexed="64"/>
      </bottom>
      <diagonal/>
    </border>
    <border>
      <left/>
      <right style="thin">
        <color theme="0" tint="-0.499984740745262"/>
      </right>
      <top/>
      <bottom/>
      <diagonal/>
    </border>
    <border>
      <left style="thin">
        <color indexed="64"/>
      </left>
      <right/>
      <top style="medium">
        <color indexed="64"/>
      </top>
      <bottom style="thin">
        <color indexed="64"/>
      </bottom>
      <diagonal/>
    </border>
  </borders>
  <cellStyleXfs count="1">
    <xf numFmtId="0" fontId="0" fillId="0" borderId="0"/>
  </cellStyleXfs>
  <cellXfs count="426">
    <xf numFmtId="0" fontId="0" fillId="0" borderId="0" xfId="0"/>
    <xf numFmtId="0" fontId="1" fillId="0" borderId="0" xfId="0" applyFont="1" applyFill="1"/>
    <xf numFmtId="0" fontId="2" fillId="0" borderId="0" xfId="0" applyFont="1" applyFill="1"/>
    <xf numFmtId="0" fontId="2" fillId="0" borderId="0" xfId="0" applyFont="1" applyFill="1" applyAlignment="1"/>
    <xf numFmtId="0" fontId="17" fillId="0" borderId="0" xfId="0" applyFont="1"/>
    <xf numFmtId="0" fontId="4" fillId="0" borderId="0" xfId="0" applyFont="1" applyFill="1" applyAlignment="1">
      <alignment horizontal="center"/>
    </xf>
    <xf numFmtId="0" fontId="6" fillId="0" borderId="1" xfId="0" applyFont="1" applyFill="1" applyBorder="1" applyAlignment="1">
      <alignment horizontal="center" vertical="center" wrapText="1"/>
    </xf>
    <xf numFmtId="49" fontId="6" fillId="0" borderId="25" xfId="0" applyNumberFormat="1" applyFont="1" applyFill="1" applyBorder="1" applyAlignment="1">
      <alignment horizontal="center" vertical="center"/>
    </xf>
    <xf numFmtId="164" fontId="6" fillId="0" borderId="1" xfId="0" applyNumberFormat="1" applyFont="1" applyFill="1" applyBorder="1" applyAlignment="1">
      <alignment horizontal="center" vertical="center"/>
    </xf>
    <xf numFmtId="0" fontId="6" fillId="0" borderId="26" xfId="0" applyFont="1" applyFill="1" applyBorder="1" applyAlignment="1">
      <alignment horizontal="center" vertical="center"/>
    </xf>
    <xf numFmtId="0" fontId="18" fillId="0" borderId="1" xfId="0" applyFont="1" applyBorder="1" applyAlignment="1">
      <alignment vertical="top" wrapText="1"/>
    </xf>
    <xf numFmtId="0" fontId="18" fillId="0" borderId="1" xfId="0" applyFont="1" applyBorder="1" applyAlignment="1">
      <alignment wrapText="1"/>
    </xf>
    <xf numFmtId="0" fontId="6" fillId="0" borderId="1" xfId="0" applyFont="1" applyFill="1" applyBorder="1" applyAlignment="1">
      <alignment horizontal="left" vertical="top" wrapText="1"/>
    </xf>
    <xf numFmtId="0" fontId="3" fillId="0" borderId="0" xfId="0" applyFont="1" applyFill="1" applyAlignment="1">
      <alignment horizontal="center"/>
    </xf>
    <xf numFmtId="49" fontId="17" fillId="0" borderId="0" xfId="0" applyNumberFormat="1" applyFont="1"/>
    <xf numFmtId="0" fontId="2" fillId="0" borderId="0" xfId="0" applyFont="1" applyFill="1" applyAlignment="1">
      <alignment horizontal="left" indent="4"/>
    </xf>
    <xf numFmtId="0" fontId="17" fillId="0" borderId="0" xfId="0" applyFont="1" applyAlignment="1">
      <alignment horizontal="left" indent="4"/>
    </xf>
    <xf numFmtId="0" fontId="19" fillId="0" borderId="1" xfId="0" applyFont="1" applyFill="1" applyBorder="1" applyAlignment="1">
      <alignment horizontal="center" vertical="center" wrapText="1"/>
    </xf>
    <xf numFmtId="49" fontId="6" fillId="0" borderId="1" xfId="0" applyNumberFormat="1" applyFont="1" applyFill="1" applyBorder="1" applyAlignment="1">
      <alignment horizontal="center" vertical="top"/>
    </xf>
    <xf numFmtId="0" fontId="0" fillId="0" borderId="1" xfId="0" applyBorder="1"/>
    <xf numFmtId="164" fontId="6" fillId="0" borderId="1" xfId="0" applyNumberFormat="1" applyFont="1" applyFill="1" applyBorder="1" applyAlignment="1">
      <alignment vertical="top" wrapText="1"/>
    </xf>
    <xf numFmtId="164" fontId="6" fillId="0" borderId="1" xfId="0" applyNumberFormat="1" applyFont="1" applyFill="1" applyBorder="1" applyAlignment="1">
      <alignment horizontal="center" vertical="top"/>
    </xf>
    <xf numFmtId="164" fontId="6" fillId="0" borderId="1" xfId="0" applyNumberFormat="1" applyFont="1" applyFill="1" applyBorder="1" applyAlignment="1">
      <alignment vertical="top"/>
    </xf>
    <xf numFmtId="164" fontId="8" fillId="0" borderId="1" xfId="0" applyNumberFormat="1" applyFont="1" applyFill="1" applyBorder="1" applyAlignment="1">
      <alignment vertical="top" wrapText="1"/>
    </xf>
    <xf numFmtId="0" fontId="9" fillId="0" borderId="0" xfId="0" applyFont="1" applyFill="1" applyAlignment="1"/>
    <xf numFmtId="0" fontId="2" fillId="0" borderId="0" xfId="0" applyFont="1" applyFill="1" applyAlignment="1">
      <alignment horizontal="right"/>
    </xf>
    <xf numFmtId="0" fontId="10" fillId="0" borderId="1" xfId="0" applyFont="1" applyFill="1" applyBorder="1" applyAlignment="1">
      <alignment horizontal="left" vertical="top"/>
    </xf>
    <xf numFmtId="0" fontId="18" fillId="0" borderId="1" xfId="0" applyFont="1" applyBorder="1" applyAlignment="1">
      <alignment horizontal="center"/>
    </xf>
    <xf numFmtId="164" fontId="7" fillId="0" borderId="1" xfId="0" applyNumberFormat="1" applyFont="1" applyFill="1" applyBorder="1" applyAlignment="1">
      <alignment horizontal="right" vertical="top"/>
    </xf>
    <xf numFmtId="0" fontId="7" fillId="0" borderId="1" xfId="0" applyFont="1" applyFill="1" applyBorder="1" applyAlignment="1">
      <alignment vertical="top" wrapText="1"/>
    </xf>
    <xf numFmtId="0" fontId="6" fillId="0" borderId="1" xfId="0" applyFont="1" applyFill="1" applyBorder="1" applyAlignment="1">
      <alignment vertical="top" wrapText="1"/>
    </xf>
    <xf numFmtId="164" fontId="6" fillId="0" borderId="1" xfId="0" applyNumberFormat="1" applyFont="1" applyFill="1" applyBorder="1" applyAlignment="1">
      <alignment horizontal="right" vertical="top"/>
    </xf>
    <xf numFmtId="164" fontId="20" fillId="0" borderId="1" xfId="0" applyNumberFormat="1" applyFont="1" applyFill="1" applyBorder="1" applyAlignment="1">
      <alignment horizontal="right" vertical="top" shrinkToFit="1"/>
    </xf>
    <xf numFmtId="49" fontId="6" fillId="0" borderId="1" xfId="0" applyNumberFormat="1" applyFont="1" applyFill="1" applyBorder="1" applyAlignment="1">
      <alignment horizontal="center" vertical="top" wrapText="1"/>
    </xf>
    <xf numFmtId="164" fontId="18" fillId="0" borderId="1" xfId="0" applyNumberFormat="1" applyFont="1" applyFill="1" applyBorder="1" applyAlignment="1">
      <alignment horizontal="right" vertical="top"/>
    </xf>
    <xf numFmtId="0" fontId="17" fillId="0" borderId="0" xfId="0" applyFont="1" applyAlignment="1">
      <alignment horizontal="left" indent="5"/>
    </xf>
    <xf numFmtId="0" fontId="18" fillId="0" borderId="1" xfId="0" applyFont="1" applyBorder="1" applyAlignment="1">
      <alignment horizontal="center" vertical="center"/>
    </xf>
    <xf numFmtId="164" fontId="7" fillId="2" borderId="1" xfId="0" applyNumberFormat="1" applyFont="1" applyFill="1" applyBorder="1" applyAlignment="1">
      <alignment horizontal="right" vertical="center"/>
    </xf>
    <xf numFmtId="0" fontId="18" fillId="0" borderId="1" xfId="0" applyFont="1" applyBorder="1"/>
    <xf numFmtId="164" fontId="6" fillId="2" borderId="1" xfId="0" applyNumberFormat="1" applyFont="1" applyFill="1" applyBorder="1" applyAlignment="1">
      <alignment horizontal="right" vertical="center"/>
    </xf>
    <xf numFmtId="164" fontId="7" fillId="2" borderId="1" xfId="0" applyNumberFormat="1" applyFont="1" applyFill="1" applyBorder="1" applyAlignment="1">
      <alignment horizontal="right" vertical="center" wrapText="1"/>
    </xf>
    <xf numFmtId="0" fontId="18" fillId="0" borderId="0" xfId="0" applyFont="1"/>
    <xf numFmtId="0" fontId="7" fillId="0" borderId="1" xfId="0" applyFont="1" applyFill="1" applyBorder="1" applyAlignment="1">
      <alignment vertical="center" wrapText="1"/>
    </xf>
    <xf numFmtId="164" fontId="7" fillId="0" borderId="1" xfId="0" applyNumberFormat="1" applyFont="1" applyFill="1" applyBorder="1" applyAlignment="1">
      <alignment horizontal="right" vertical="center"/>
    </xf>
    <xf numFmtId="49" fontId="6" fillId="0" borderId="27" xfId="0" applyNumberFormat="1" applyFont="1" applyFill="1" applyBorder="1" applyAlignment="1">
      <alignment horizontal="center" vertical="center"/>
    </xf>
    <xf numFmtId="49" fontId="6" fillId="0" borderId="28" xfId="0" applyNumberFormat="1" applyFont="1" applyFill="1" applyBorder="1" applyAlignment="1">
      <alignment horizontal="center" vertical="center"/>
    </xf>
    <xf numFmtId="0" fontId="18" fillId="0" borderId="1" xfId="0" applyFont="1" applyBorder="1" applyAlignment="1">
      <alignment horizontal="left" vertical="top" wrapText="1"/>
    </xf>
    <xf numFmtId="0" fontId="0" fillId="0" borderId="0" xfId="0" applyAlignment="1">
      <alignment wrapText="1"/>
    </xf>
    <xf numFmtId="0" fontId="18" fillId="0" borderId="1" xfId="0" applyFont="1" applyBorder="1" applyAlignment="1">
      <alignment horizontal="center" vertical="top"/>
    </xf>
    <xf numFmtId="2" fontId="18" fillId="0" borderId="1" xfId="0" applyNumberFormat="1" applyFont="1" applyBorder="1" applyAlignment="1">
      <alignment horizontal="center" vertical="top"/>
    </xf>
    <xf numFmtId="0" fontId="21" fillId="0" borderId="1" xfId="0" applyFont="1" applyBorder="1" applyAlignment="1">
      <alignment wrapText="1"/>
    </xf>
    <xf numFmtId="0" fontId="21" fillId="0" borderId="1" xfId="0" applyFont="1" applyBorder="1" applyAlignment="1">
      <alignment horizontal="center"/>
    </xf>
    <xf numFmtId="0" fontId="18" fillId="0" borderId="1" xfId="0" applyFont="1" applyBorder="1" applyAlignment="1">
      <alignment horizontal="right" vertical="center"/>
    </xf>
    <xf numFmtId="0" fontId="18" fillId="0" borderId="1" xfId="0" applyFont="1" applyFill="1" applyBorder="1" applyAlignment="1">
      <alignment horizontal="left" vertical="top" wrapText="1"/>
    </xf>
    <xf numFmtId="0" fontId="18" fillId="0" borderId="2" xfId="0" applyFont="1" applyBorder="1" applyAlignment="1">
      <alignment horizontal="center" vertical="center"/>
    </xf>
    <xf numFmtId="0" fontId="18" fillId="0" borderId="2" xfId="0" applyFont="1" applyBorder="1" applyAlignment="1">
      <alignment horizontal="left" vertical="top" wrapText="1"/>
    </xf>
    <xf numFmtId="0" fontId="19" fillId="0" borderId="1" xfId="0" applyFont="1" applyFill="1" applyBorder="1" applyAlignment="1">
      <alignment horizontal="center" vertical="top"/>
    </xf>
    <xf numFmtId="49" fontId="7" fillId="0" borderId="1" xfId="0" applyNumberFormat="1" applyFont="1" applyFill="1" applyBorder="1" applyAlignment="1">
      <alignment horizontal="center" vertical="top"/>
    </xf>
    <xf numFmtId="0" fontId="1" fillId="0" borderId="1" xfId="0" applyFont="1" applyFill="1" applyBorder="1" applyAlignment="1" applyProtection="1">
      <alignment vertical="top" wrapText="1"/>
      <protection locked="0"/>
    </xf>
    <xf numFmtId="0" fontId="1" fillId="0" borderId="1" xfId="0" applyFont="1" applyFill="1" applyBorder="1" applyAlignment="1" applyProtection="1">
      <alignment horizontal="left" vertical="center" wrapText="1"/>
      <protection locked="0"/>
    </xf>
    <xf numFmtId="0" fontId="18" fillId="0" borderId="2" xfId="0" applyFont="1" applyBorder="1" applyAlignment="1">
      <alignment horizontal="center" vertical="center"/>
    </xf>
    <xf numFmtId="164" fontId="18" fillId="0" borderId="1" xfId="0" applyNumberFormat="1" applyFont="1" applyBorder="1"/>
    <xf numFmtId="0" fontId="21" fillId="0" borderId="1" xfId="0" applyFont="1" applyBorder="1" applyAlignment="1">
      <alignment horizontal="right" vertical="center"/>
    </xf>
    <xf numFmtId="49" fontId="7" fillId="0" borderId="1" xfId="0" applyNumberFormat="1" applyFont="1" applyFill="1" applyBorder="1" applyAlignment="1">
      <alignment horizontal="center" vertical="top" wrapText="1"/>
    </xf>
    <xf numFmtId="49" fontId="18" fillId="0" borderId="1" xfId="0" applyNumberFormat="1" applyFont="1" applyBorder="1" applyAlignment="1">
      <alignment horizontal="center" vertical="top"/>
    </xf>
    <xf numFmtId="165" fontId="18" fillId="0" borderId="1" xfId="0" applyNumberFormat="1" applyFont="1" applyBorder="1"/>
    <xf numFmtId="165" fontId="21" fillId="0" borderId="1" xfId="0" applyNumberFormat="1" applyFont="1" applyBorder="1"/>
    <xf numFmtId="49" fontId="7" fillId="0" borderId="29" xfId="0" applyNumberFormat="1" applyFont="1" applyFill="1" applyBorder="1" applyAlignment="1">
      <alignment horizontal="center" vertical="center"/>
    </xf>
    <xf numFmtId="49" fontId="7" fillId="0" borderId="30" xfId="0" applyNumberFormat="1" applyFont="1" applyFill="1" applyBorder="1" applyAlignment="1">
      <alignment horizontal="center" vertical="center"/>
    </xf>
    <xf numFmtId="0" fontId="6" fillId="0" borderId="31" xfId="0" applyFont="1" applyFill="1" applyBorder="1" applyAlignment="1">
      <alignment horizontal="center" vertical="center"/>
    </xf>
    <xf numFmtId="0" fontId="6" fillId="0" borderId="3" xfId="0" applyFont="1" applyFill="1" applyBorder="1" applyAlignment="1">
      <alignment horizontal="center" vertical="center" wrapText="1"/>
    </xf>
    <xf numFmtId="49" fontId="6" fillId="0" borderId="2" xfId="0" applyNumberFormat="1" applyFont="1" applyFill="1" applyBorder="1" applyAlignment="1">
      <alignment horizontal="center" vertical="center"/>
    </xf>
    <xf numFmtId="0" fontId="6" fillId="0" borderId="2" xfId="0" applyFont="1" applyFill="1" applyBorder="1" applyAlignment="1">
      <alignment horizontal="left" vertical="top" wrapText="1"/>
    </xf>
    <xf numFmtId="0" fontId="6" fillId="0" borderId="2" xfId="0" applyFont="1" applyFill="1" applyBorder="1" applyAlignment="1">
      <alignment horizontal="center" vertical="top" wrapText="1"/>
    </xf>
    <xf numFmtId="0" fontId="6" fillId="0" borderId="2" xfId="0" applyFont="1" applyFill="1" applyBorder="1"/>
    <xf numFmtId="49" fontId="6" fillId="0" borderId="4" xfId="0" applyNumberFormat="1" applyFont="1" applyFill="1" applyBorder="1" applyAlignment="1">
      <alignment horizontal="center" vertical="center"/>
    </xf>
    <xf numFmtId="49" fontId="6" fillId="0" borderId="5" xfId="0" applyNumberFormat="1" applyFont="1" applyFill="1" applyBorder="1" applyAlignment="1">
      <alignment horizontal="center" vertical="center"/>
    </xf>
    <xf numFmtId="49" fontId="6" fillId="0" borderId="6" xfId="0" applyNumberFormat="1" applyFont="1" applyFill="1" applyBorder="1" applyAlignment="1">
      <alignment horizontal="center" vertical="center"/>
    </xf>
    <xf numFmtId="0" fontId="6" fillId="0" borderId="6" xfId="0" applyFont="1" applyFill="1" applyBorder="1" applyAlignment="1">
      <alignment horizontal="left" vertical="top" wrapText="1"/>
    </xf>
    <xf numFmtId="0" fontId="6" fillId="0" borderId="6" xfId="0" applyFont="1" applyFill="1" applyBorder="1" applyAlignment="1">
      <alignment horizontal="center" vertical="top" wrapText="1"/>
    </xf>
    <xf numFmtId="0" fontId="6" fillId="0" borderId="6" xfId="0" applyFont="1" applyFill="1" applyBorder="1"/>
    <xf numFmtId="0" fontId="21" fillId="0" borderId="4" xfId="0" applyFont="1" applyBorder="1" applyAlignment="1">
      <alignment horizontal="center"/>
    </xf>
    <xf numFmtId="0" fontId="21" fillId="0" borderId="5" xfId="0" applyFont="1" applyBorder="1" applyAlignment="1">
      <alignment horizontal="center"/>
    </xf>
    <xf numFmtId="49" fontId="7" fillId="0" borderId="4" xfId="0" applyNumberFormat="1" applyFont="1" applyFill="1" applyBorder="1" applyAlignment="1">
      <alignment horizontal="center" vertical="center"/>
    </xf>
    <xf numFmtId="49" fontId="7" fillId="0" borderId="5" xfId="0" applyNumberFormat="1" applyFont="1" applyFill="1" applyBorder="1" applyAlignment="1">
      <alignment horizontal="center" vertical="center"/>
    </xf>
    <xf numFmtId="0" fontId="18" fillId="0" borderId="2" xfId="0" applyFont="1" applyBorder="1" applyAlignment="1">
      <alignment horizontal="center"/>
    </xf>
    <xf numFmtId="0" fontId="18" fillId="0" borderId="2" xfId="0" applyFont="1" applyBorder="1" applyAlignment="1">
      <alignment vertical="top" wrapText="1"/>
    </xf>
    <xf numFmtId="49" fontId="7" fillId="0" borderId="1" xfId="0" applyNumberFormat="1" applyFont="1" applyFill="1" applyBorder="1" applyAlignment="1">
      <alignment horizontal="center" vertical="center"/>
    </xf>
    <xf numFmtId="0" fontId="7" fillId="0" borderId="1" xfId="0" applyFont="1" applyFill="1" applyBorder="1" applyAlignment="1">
      <alignment horizontal="left" vertical="top" wrapText="1"/>
    </xf>
    <xf numFmtId="164" fontId="6" fillId="0" borderId="3" xfId="0" applyNumberFormat="1" applyFont="1" applyFill="1" applyBorder="1" applyAlignment="1">
      <alignment vertical="top" wrapText="1"/>
    </xf>
    <xf numFmtId="164" fontId="6" fillId="0" borderId="3" xfId="0" applyNumberFormat="1" applyFont="1" applyFill="1" applyBorder="1" applyAlignment="1">
      <alignment horizontal="center" vertical="top"/>
    </xf>
    <xf numFmtId="164" fontId="6" fillId="0" borderId="3" xfId="0" applyNumberFormat="1" applyFont="1" applyFill="1" applyBorder="1" applyAlignment="1">
      <alignment vertical="top"/>
    </xf>
    <xf numFmtId="0" fontId="18" fillId="0" borderId="2" xfId="0" applyFont="1" applyBorder="1" applyAlignment="1">
      <alignment vertical="center" wrapText="1"/>
    </xf>
    <xf numFmtId="0" fontId="21" fillId="0" borderId="2" xfId="0" applyFont="1" applyBorder="1" applyAlignment="1">
      <alignment vertical="center"/>
    </xf>
    <xf numFmtId="0" fontId="18" fillId="0" borderId="7" xfId="0" applyFont="1" applyBorder="1" applyAlignment="1">
      <alignment horizontal="center" vertical="center"/>
    </xf>
    <xf numFmtId="0" fontId="7" fillId="0" borderId="1" xfId="0" applyFont="1" applyFill="1" applyBorder="1" applyAlignment="1">
      <alignment horizontal="center" vertical="top" wrapText="1"/>
    </xf>
    <xf numFmtId="49" fontId="18" fillId="0" borderId="1" xfId="0" applyNumberFormat="1" applyFont="1" applyBorder="1" applyAlignment="1">
      <alignment vertical="top"/>
    </xf>
    <xf numFmtId="0" fontId="18" fillId="0" borderId="1" xfId="0" applyFont="1" applyBorder="1" applyAlignment="1">
      <alignment vertical="top"/>
    </xf>
    <xf numFmtId="0" fontId="22" fillId="0" borderId="1" xfId="0" applyFont="1" applyFill="1" applyBorder="1" applyAlignment="1">
      <alignment horizontal="center" vertical="top"/>
    </xf>
    <xf numFmtId="0" fontId="7" fillId="0" borderId="1" xfId="0" applyFont="1" applyFill="1" applyBorder="1" applyAlignment="1">
      <alignment horizontal="center" vertical="center" wrapText="1"/>
    </xf>
    <xf numFmtId="0" fontId="21" fillId="0" borderId="4" xfId="0" applyFont="1" applyBorder="1" applyAlignment="1">
      <alignment horizontal="center" vertical="center"/>
    </xf>
    <xf numFmtId="0" fontId="21" fillId="0" borderId="5" xfId="0" applyFont="1" applyBorder="1" applyAlignment="1">
      <alignment horizontal="center" vertical="center"/>
    </xf>
    <xf numFmtId="0" fontId="23" fillId="0" borderId="8" xfId="0" applyFont="1" applyBorder="1"/>
    <xf numFmtId="49" fontId="6" fillId="0" borderId="1" xfId="0" applyNumberFormat="1" applyFont="1" applyFill="1" applyBorder="1" applyAlignment="1">
      <alignment horizontal="center" vertical="center"/>
    </xf>
    <xf numFmtId="0" fontId="6" fillId="0" borderId="1" xfId="0" applyFont="1" applyFill="1" applyBorder="1" applyAlignment="1">
      <alignment horizontal="center" vertical="center"/>
    </xf>
    <xf numFmtId="49" fontId="6" fillId="0" borderId="3" xfId="0" applyNumberFormat="1" applyFont="1" applyFill="1" applyBorder="1" applyAlignment="1">
      <alignment horizontal="center" vertical="center"/>
    </xf>
    <xf numFmtId="0" fontId="6" fillId="0" borderId="9" xfId="0" applyFont="1" applyFill="1" applyBorder="1" applyAlignment="1">
      <alignment horizontal="center" vertical="center"/>
    </xf>
    <xf numFmtId="0" fontId="6" fillId="0" borderId="10" xfId="0" applyFont="1" applyFill="1" applyBorder="1" applyAlignment="1">
      <alignment horizontal="center" vertical="center"/>
    </xf>
    <xf numFmtId="0" fontId="20" fillId="0" borderId="1" xfId="0" applyFont="1" applyBorder="1" applyAlignment="1">
      <alignment vertical="center" wrapText="1"/>
    </xf>
    <xf numFmtId="0" fontId="20" fillId="0" borderId="1" xfId="0" applyFont="1" applyBorder="1" applyAlignment="1">
      <alignment vertical="top" wrapText="1"/>
    </xf>
    <xf numFmtId="0" fontId="20" fillId="0" borderId="1" xfId="0" applyFont="1" applyBorder="1" applyAlignment="1">
      <alignment wrapText="1"/>
    </xf>
    <xf numFmtId="0" fontId="6" fillId="0" borderId="6" xfId="0" applyFont="1" applyFill="1" applyBorder="1" applyAlignment="1">
      <alignment horizontal="right" vertical="center"/>
    </xf>
    <xf numFmtId="0" fontId="6" fillId="0" borderId="28" xfId="0" applyFont="1" applyFill="1" applyBorder="1" applyAlignment="1">
      <alignment horizontal="center" vertical="center" wrapText="1"/>
    </xf>
    <xf numFmtId="0" fontId="6" fillId="0" borderId="32" xfId="0" applyFont="1" applyFill="1" applyBorder="1" applyAlignment="1">
      <alignment horizontal="center" vertical="center" wrapText="1"/>
    </xf>
    <xf numFmtId="0" fontId="18" fillId="0" borderId="1" xfId="0" applyFont="1" applyBorder="1" applyAlignment="1">
      <alignment horizontal="center" vertical="center"/>
    </xf>
    <xf numFmtId="49" fontId="12" fillId="0" borderId="1" xfId="0" applyNumberFormat="1" applyFont="1" applyFill="1" applyBorder="1" applyAlignment="1">
      <alignment horizontal="center" vertical="top" wrapText="1"/>
    </xf>
    <xf numFmtId="0" fontId="6" fillId="0" borderId="11" xfId="0" applyFont="1" applyFill="1" applyBorder="1" applyAlignment="1">
      <alignment horizontal="center" vertical="center" wrapText="1"/>
    </xf>
    <xf numFmtId="0" fontId="18" fillId="0" borderId="9" xfId="0" applyFont="1" applyBorder="1" applyAlignment="1">
      <alignment horizontal="center" vertical="center"/>
    </xf>
    <xf numFmtId="0" fontId="24" fillId="0" borderId="0" xfId="0" applyFont="1"/>
    <xf numFmtId="0" fontId="24" fillId="0" borderId="1" xfId="0" applyFont="1" applyBorder="1"/>
    <xf numFmtId="0" fontId="25" fillId="0" borderId="0" xfId="0" applyFont="1" applyFill="1"/>
    <xf numFmtId="0" fontId="0" fillId="0" borderId="9" xfId="0" applyBorder="1"/>
    <xf numFmtId="164" fontId="6" fillId="0" borderId="9" xfId="0" applyNumberFormat="1" applyFont="1" applyFill="1" applyBorder="1" applyAlignment="1">
      <alignment vertical="top"/>
    </xf>
    <xf numFmtId="164" fontId="6" fillId="0" borderId="10" xfId="0" applyNumberFormat="1" applyFont="1" applyFill="1" applyBorder="1" applyAlignment="1">
      <alignment vertical="top"/>
    </xf>
    <xf numFmtId="2" fontId="18" fillId="0" borderId="9" xfId="0" applyNumberFormat="1" applyFont="1" applyBorder="1" applyAlignment="1">
      <alignment horizontal="center" vertical="top"/>
    </xf>
    <xf numFmtId="0" fontId="21" fillId="0" borderId="1" xfId="0" applyFont="1" applyBorder="1" applyAlignment="1">
      <alignment vertical="center"/>
    </xf>
    <xf numFmtId="4" fontId="18" fillId="0" borderId="1" xfId="0" applyNumberFormat="1" applyFont="1" applyFill="1" applyBorder="1" applyAlignment="1">
      <alignment horizontal="center" vertical="center"/>
    </xf>
    <xf numFmtId="0" fontId="6" fillId="0" borderId="32" xfId="0" applyFont="1" applyFill="1" applyBorder="1" applyAlignment="1">
      <alignment horizontal="center" vertical="center"/>
    </xf>
    <xf numFmtId="0" fontId="18" fillId="0" borderId="1" xfId="0" applyFont="1" applyFill="1" applyBorder="1" applyAlignment="1">
      <alignment horizontal="center" vertical="center"/>
    </xf>
    <xf numFmtId="164" fontId="18" fillId="0" borderId="1" xfId="0" applyNumberFormat="1" applyFont="1" applyFill="1" applyBorder="1" applyAlignment="1">
      <alignment horizontal="center" vertical="center"/>
    </xf>
    <xf numFmtId="49" fontId="6" fillId="0" borderId="33" xfId="0" applyNumberFormat="1" applyFont="1" applyFill="1" applyBorder="1" applyAlignment="1">
      <alignment horizontal="center" vertical="center"/>
    </xf>
    <xf numFmtId="0" fontId="6" fillId="0" borderId="34" xfId="0" applyFont="1" applyFill="1" applyBorder="1" applyAlignment="1">
      <alignment horizontal="center" vertical="center"/>
    </xf>
    <xf numFmtId="49" fontId="7" fillId="0" borderId="35" xfId="0" applyNumberFormat="1" applyFont="1" applyFill="1" applyBorder="1" applyAlignment="1">
      <alignment horizontal="center" vertical="center"/>
    </xf>
    <xf numFmtId="49" fontId="7" fillId="0" borderId="36" xfId="0" applyNumberFormat="1" applyFont="1" applyFill="1" applyBorder="1" applyAlignment="1">
      <alignment horizontal="center" vertical="center"/>
    </xf>
    <xf numFmtId="49" fontId="7" fillId="0" borderId="37" xfId="0" applyNumberFormat="1" applyFont="1" applyFill="1" applyBorder="1" applyAlignment="1">
      <alignment horizontal="center" vertical="center"/>
    </xf>
    <xf numFmtId="49" fontId="7" fillId="0" borderId="33" xfId="0" applyNumberFormat="1" applyFont="1" applyFill="1" applyBorder="1" applyAlignment="1">
      <alignment horizontal="center" vertical="center"/>
    </xf>
    <xf numFmtId="0" fontId="26" fillId="0" borderId="12" xfId="0" applyFont="1" applyBorder="1"/>
    <xf numFmtId="0" fontId="18" fillId="0" borderId="1" xfId="0" applyFont="1" applyFill="1" applyBorder="1" applyAlignment="1">
      <alignment horizontal="left" vertical="top" wrapText="1" indent="1"/>
    </xf>
    <xf numFmtId="0" fontId="21" fillId="0" borderId="1" xfId="0" applyFont="1" applyFill="1" applyBorder="1" applyAlignment="1">
      <alignment horizontal="center" vertical="center"/>
    </xf>
    <xf numFmtId="165" fontId="18" fillId="0" borderId="1" xfId="0" applyNumberFormat="1" applyFont="1" applyFill="1" applyBorder="1" applyAlignment="1">
      <alignment horizontal="center" vertical="center"/>
    </xf>
    <xf numFmtId="3" fontId="18" fillId="0" borderId="1" xfId="0" applyNumberFormat="1" applyFont="1" applyFill="1" applyBorder="1" applyAlignment="1">
      <alignment horizontal="center" vertical="center"/>
    </xf>
    <xf numFmtId="164" fontId="18" fillId="0" borderId="1" xfId="0" applyNumberFormat="1" applyFont="1" applyBorder="1" applyAlignment="1">
      <alignment horizontal="center" vertical="center"/>
    </xf>
    <xf numFmtId="0" fontId="7" fillId="0" borderId="33" xfId="0" applyFont="1" applyFill="1" applyBorder="1" applyAlignment="1">
      <alignment horizontal="center" vertical="center"/>
    </xf>
    <xf numFmtId="0" fontId="6" fillId="0" borderId="9" xfId="0" applyFont="1" applyFill="1" applyBorder="1" applyAlignment="1">
      <alignment horizontal="center" vertical="center" wrapText="1"/>
    </xf>
    <xf numFmtId="0" fontId="18" fillId="0" borderId="1" xfId="0" applyFont="1" applyBorder="1" applyAlignment="1">
      <alignment horizontal="center" vertical="center"/>
    </xf>
    <xf numFmtId="0" fontId="24" fillId="0" borderId="12" xfId="0" applyFont="1" applyBorder="1"/>
    <xf numFmtId="0" fontId="24" fillId="0" borderId="2" xfId="0" applyFont="1" applyBorder="1"/>
    <xf numFmtId="0" fontId="6" fillId="0" borderId="38" xfId="0" applyFont="1" applyFill="1" applyBorder="1" applyAlignment="1">
      <alignment horizontal="center" vertical="center"/>
    </xf>
    <xf numFmtId="0" fontId="6" fillId="0" borderId="38" xfId="0" applyFont="1" applyFill="1" applyBorder="1" applyAlignment="1">
      <alignment horizontal="center" vertical="center" wrapText="1"/>
    </xf>
    <xf numFmtId="0" fontId="6" fillId="0" borderId="39"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14" xfId="0" applyFont="1" applyFill="1" applyBorder="1" applyAlignment="1">
      <alignment horizontal="center" vertical="center" wrapText="1"/>
    </xf>
    <xf numFmtId="0" fontId="27" fillId="0" borderId="1" xfId="0" applyFont="1" applyBorder="1" applyAlignment="1">
      <alignment vertical="top" wrapText="1"/>
    </xf>
    <xf numFmtId="3" fontId="24" fillId="0" borderId="1" xfId="0" applyNumberFormat="1" applyFont="1" applyBorder="1" applyAlignment="1">
      <alignment horizontal="center" vertical="center"/>
    </xf>
    <xf numFmtId="3" fontId="24" fillId="0" borderId="1" xfId="0" applyNumberFormat="1" applyFont="1" applyFill="1" applyBorder="1" applyAlignment="1">
      <alignment horizontal="center" vertical="center"/>
    </xf>
    <xf numFmtId="0" fontId="17" fillId="0" borderId="1" xfId="0" applyFont="1" applyBorder="1" applyAlignment="1">
      <alignment horizontal="center" vertical="center"/>
    </xf>
    <xf numFmtId="0" fontId="28" fillId="0" borderId="1" xfId="0" applyFont="1" applyBorder="1" applyAlignment="1">
      <alignment horizontal="center" vertical="center"/>
    </xf>
    <xf numFmtId="3" fontId="17" fillId="0" borderId="1" xfId="0" applyNumberFormat="1" applyFont="1" applyFill="1" applyBorder="1" applyAlignment="1">
      <alignment horizontal="center" vertical="center"/>
    </xf>
    <xf numFmtId="0" fontId="27" fillId="0" borderId="1" xfId="0" applyFont="1" applyBorder="1" applyAlignment="1">
      <alignment wrapText="1"/>
    </xf>
    <xf numFmtId="0" fontId="0" fillId="0" borderId="2" xfId="0" applyBorder="1"/>
    <xf numFmtId="0" fontId="6" fillId="2" borderId="15" xfId="0" applyFont="1" applyFill="1" applyBorder="1" applyAlignment="1">
      <alignment horizontal="center" vertical="center" wrapText="1"/>
    </xf>
    <xf numFmtId="0" fontId="6" fillId="2" borderId="14" xfId="0" applyFont="1" applyFill="1" applyBorder="1" applyAlignment="1">
      <alignment horizontal="center" vertical="center" wrapText="1"/>
    </xf>
    <xf numFmtId="165" fontId="28" fillId="0" borderId="1" xfId="0" applyNumberFormat="1" applyFont="1" applyBorder="1"/>
    <xf numFmtId="165" fontId="28" fillId="0" borderId="1" xfId="0" applyNumberFormat="1" applyFont="1" applyBorder="1" applyAlignment="1">
      <alignment horizontal="center" vertical="center"/>
    </xf>
    <xf numFmtId="0" fontId="28" fillId="0" borderId="1" xfId="0" applyFont="1" applyBorder="1"/>
    <xf numFmtId="164" fontId="1" fillId="2" borderId="1" xfId="0" applyNumberFormat="1" applyFont="1" applyFill="1" applyBorder="1" applyAlignment="1">
      <alignment horizontal="right" vertical="center"/>
    </xf>
    <xf numFmtId="164" fontId="4" fillId="2" borderId="1" xfId="0" applyNumberFormat="1" applyFont="1" applyFill="1" applyBorder="1" applyAlignment="1">
      <alignment horizontal="right" vertical="center"/>
    </xf>
    <xf numFmtId="164" fontId="28" fillId="0" borderId="1" xfId="0" applyNumberFormat="1" applyFont="1" applyBorder="1"/>
    <xf numFmtId="0" fontId="7" fillId="0" borderId="34" xfId="0" applyFont="1" applyFill="1" applyBorder="1" applyAlignment="1">
      <alignment horizontal="center" vertical="center"/>
    </xf>
    <xf numFmtId="164" fontId="4" fillId="0" borderId="1" xfId="0" applyNumberFormat="1" applyFont="1" applyFill="1" applyBorder="1" applyAlignment="1">
      <alignment horizontal="right" vertical="top"/>
    </xf>
    <xf numFmtId="164" fontId="1" fillId="0" borderId="1" xfId="0" applyNumberFormat="1" applyFont="1" applyFill="1" applyBorder="1" applyAlignment="1">
      <alignment horizontal="right" vertical="top"/>
    </xf>
    <xf numFmtId="164" fontId="28" fillId="0" borderId="1" xfId="0" applyNumberFormat="1" applyFont="1" applyFill="1" applyBorder="1" applyAlignment="1">
      <alignment horizontal="right" vertical="top"/>
    </xf>
    <xf numFmtId="0" fontId="28" fillId="0" borderId="1" xfId="0" applyFont="1" applyBorder="1" applyAlignment="1">
      <alignment vertical="top"/>
    </xf>
    <xf numFmtId="165" fontId="28" fillId="0" borderId="1" xfId="0" applyNumberFormat="1" applyFont="1" applyBorder="1" applyAlignment="1">
      <alignment vertical="top"/>
    </xf>
    <xf numFmtId="0" fontId="7" fillId="0" borderId="40" xfId="0" applyFont="1" applyFill="1" applyBorder="1" applyAlignment="1">
      <alignment horizontal="center" vertical="center"/>
    </xf>
    <xf numFmtId="0" fontId="7" fillId="0" borderId="41" xfId="0" applyFont="1" applyFill="1" applyBorder="1" applyAlignment="1">
      <alignment horizontal="center" vertical="center"/>
    </xf>
    <xf numFmtId="0" fontId="24" fillId="0" borderId="16" xfId="0" applyFont="1" applyBorder="1"/>
    <xf numFmtId="0" fontId="26" fillId="0" borderId="1" xfId="0" applyFont="1" applyBorder="1"/>
    <xf numFmtId="165" fontId="27" fillId="0" borderId="1" xfId="0" applyNumberFormat="1" applyFont="1" applyBorder="1" applyAlignment="1">
      <alignment horizontal="center" vertical="center"/>
    </xf>
    <xf numFmtId="0" fontId="27" fillId="0" borderId="1" xfId="0" applyFont="1" applyBorder="1" applyAlignment="1">
      <alignment horizontal="center" vertical="center"/>
    </xf>
    <xf numFmtId="4" fontId="27" fillId="0" borderId="1" xfId="0" applyNumberFormat="1" applyFont="1" applyBorder="1" applyAlignment="1">
      <alignment horizontal="center" vertical="center"/>
    </xf>
    <xf numFmtId="0" fontId="24" fillId="0" borderId="1" xfId="0" applyFont="1" applyBorder="1" applyAlignment="1">
      <alignment horizontal="center" vertical="center"/>
    </xf>
    <xf numFmtId="0" fontId="26" fillId="0" borderId="1" xfId="0" applyFont="1" applyBorder="1" applyAlignment="1">
      <alignment vertical="center"/>
    </xf>
    <xf numFmtId="4" fontId="18" fillId="0" borderId="1" xfId="0" applyNumberFormat="1" applyFont="1" applyBorder="1" applyAlignment="1">
      <alignment horizontal="center" vertical="center"/>
    </xf>
    <xf numFmtId="0" fontId="19" fillId="0" borderId="1" xfId="0" applyFont="1" applyFill="1" applyBorder="1" applyAlignment="1">
      <alignment horizontal="center" vertical="top"/>
    </xf>
    <xf numFmtId="0" fontId="29" fillId="0" borderId="1" xfId="0" applyFont="1" applyBorder="1" applyAlignment="1">
      <alignment horizontal="center" vertical="top"/>
    </xf>
    <xf numFmtId="0" fontId="28" fillId="0" borderId="1" xfId="0" applyFont="1" applyBorder="1" applyAlignment="1">
      <alignment vertical="top" wrapText="1"/>
    </xf>
    <xf numFmtId="0" fontId="6" fillId="0" borderId="3" xfId="0" applyFont="1" applyFill="1" applyBorder="1" applyAlignment="1">
      <alignment horizontal="left" vertical="top" wrapText="1"/>
    </xf>
    <xf numFmtId="0" fontId="7" fillId="0" borderId="1" xfId="0" applyFont="1" applyFill="1" applyBorder="1" applyAlignment="1">
      <alignment horizontal="left" vertical="center" wrapText="1"/>
    </xf>
    <xf numFmtId="49" fontId="18" fillId="0" borderId="6" xfId="0" applyNumberFormat="1" applyFont="1" applyBorder="1" applyAlignment="1">
      <alignment horizontal="center" vertical="center"/>
    </xf>
    <xf numFmtId="0" fontId="18" fillId="0" borderId="6" xfId="0" applyFont="1" applyBorder="1" applyAlignment="1">
      <alignment horizontal="center" vertical="center"/>
    </xf>
    <xf numFmtId="0" fontId="18" fillId="0" borderId="6" xfId="0" applyFont="1" applyBorder="1" applyAlignment="1">
      <alignment horizontal="left" vertical="top" wrapText="1"/>
    </xf>
    <xf numFmtId="49" fontId="14" fillId="0" borderId="1" xfId="0" applyNumberFormat="1" applyFont="1" applyBorder="1" applyAlignment="1">
      <alignment horizontal="center" vertical="top"/>
    </xf>
    <xf numFmtId="0" fontId="15" fillId="0" borderId="1" xfId="0" applyFont="1" applyBorder="1" applyAlignment="1">
      <alignment horizontal="center" vertical="top"/>
    </xf>
    <xf numFmtId="166" fontId="13" fillId="0" borderId="1" xfId="0" applyNumberFormat="1" applyFont="1" applyBorder="1" applyAlignment="1">
      <alignment horizontal="center" vertical="top"/>
    </xf>
    <xf numFmtId="0" fontId="13" fillId="0" borderId="1" xfId="0" applyFont="1" applyBorder="1" applyAlignment="1">
      <alignment horizontal="left" vertical="top"/>
    </xf>
    <xf numFmtId="0" fontId="13" fillId="0" borderId="1" xfId="0" applyFont="1" applyBorder="1" applyAlignment="1">
      <alignment horizontal="center" vertical="top"/>
    </xf>
    <xf numFmtId="0" fontId="13" fillId="0" borderId="1" xfId="0" applyFont="1" applyBorder="1" applyAlignment="1">
      <alignment horizontal="left" vertical="top" wrapText="1"/>
    </xf>
    <xf numFmtId="0" fontId="21" fillId="0" borderId="1" xfId="0" applyFont="1" applyBorder="1" applyAlignment="1"/>
    <xf numFmtId="0" fontId="6" fillId="0" borderId="6" xfId="0" applyFont="1" applyFill="1" applyBorder="1" applyAlignment="1">
      <alignment horizontal="right"/>
    </xf>
    <xf numFmtId="0" fontId="1" fillId="0" borderId="6" xfId="0" applyFont="1" applyFill="1" applyBorder="1" applyAlignment="1">
      <alignment horizontal="right" wrapText="1"/>
    </xf>
    <xf numFmtId="0" fontId="29" fillId="0" borderId="1" xfId="0" applyFont="1" applyBorder="1"/>
    <xf numFmtId="0" fontId="18" fillId="0" borderId="3" xfId="0" applyFont="1" applyBorder="1" applyAlignment="1">
      <alignment horizontal="center" vertical="center"/>
    </xf>
    <xf numFmtId="49" fontId="6" fillId="0" borderId="1" xfId="0" applyNumberFormat="1" applyFont="1" applyFill="1" applyBorder="1" applyAlignment="1">
      <alignment horizontal="left" vertical="top"/>
    </xf>
    <xf numFmtId="0" fontId="0" fillId="0" borderId="1" xfId="0" applyBorder="1" applyAlignment="1">
      <alignment vertical="top"/>
    </xf>
    <xf numFmtId="0" fontId="6" fillId="0" borderId="3" xfId="0" applyFont="1" applyFill="1" applyBorder="1" applyAlignment="1">
      <alignment horizontal="center" vertical="center"/>
    </xf>
    <xf numFmtId="164" fontId="6" fillId="0" borderId="3" xfId="0" applyNumberFormat="1" applyFont="1" applyFill="1" applyBorder="1" applyAlignment="1">
      <alignment horizontal="center" vertical="center"/>
    </xf>
    <xf numFmtId="164" fontId="18" fillId="0" borderId="3" xfId="0" applyNumberFormat="1" applyFont="1" applyFill="1" applyBorder="1" applyAlignment="1">
      <alignment horizontal="center" vertical="center"/>
    </xf>
    <xf numFmtId="0" fontId="24" fillId="0" borderId="17" xfId="0" applyFont="1" applyBorder="1"/>
    <xf numFmtId="0" fontId="24" fillId="0" borderId="2" xfId="0" applyFont="1" applyBorder="1" applyAlignment="1">
      <alignment horizontal="center" vertical="center"/>
    </xf>
    <xf numFmtId="49" fontId="27" fillId="0" borderId="1" xfId="0" applyNumberFormat="1" applyFont="1" applyBorder="1" applyAlignment="1">
      <alignment horizontal="center" vertical="center"/>
    </xf>
    <xf numFmtId="49" fontId="13" fillId="0" borderId="1" xfId="0" applyNumberFormat="1" applyFont="1" applyBorder="1" applyAlignment="1">
      <alignment horizontal="center" vertical="top"/>
    </xf>
    <xf numFmtId="49" fontId="18" fillId="0" borderId="1" xfId="0" applyNumberFormat="1" applyFont="1" applyBorder="1" applyAlignment="1">
      <alignment horizontal="center" vertical="center"/>
    </xf>
    <xf numFmtId="0" fontId="18" fillId="0" borderId="1" xfId="0" applyFont="1" applyBorder="1" applyAlignment="1">
      <alignment horizontal="center" vertical="center"/>
    </xf>
    <xf numFmtId="0" fontId="18" fillId="0" borderId="1" xfId="0" applyFont="1" applyBorder="1" applyAlignment="1">
      <alignment horizontal="center" vertical="center" wrapText="1"/>
    </xf>
    <xf numFmtId="0" fontId="30" fillId="0" borderId="0" xfId="0" applyFont="1" applyBorder="1" applyAlignment="1">
      <alignment horizontal="center" vertical="center" wrapText="1"/>
    </xf>
    <xf numFmtId="0" fontId="0" fillId="0" borderId="0" xfId="0" applyBorder="1"/>
    <xf numFmtId="49" fontId="18" fillId="0" borderId="1" xfId="0" applyNumberFormat="1" applyFont="1" applyBorder="1" applyAlignment="1">
      <alignment vertical="top" wrapText="1"/>
    </xf>
    <xf numFmtId="0" fontId="28" fillId="0" borderId="1" xfId="0" applyFont="1" applyFill="1" applyBorder="1" applyAlignment="1">
      <alignment vertical="top" wrapText="1"/>
    </xf>
    <xf numFmtId="0" fontId="28" fillId="0" borderId="1" xfId="0" applyFont="1" applyFill="1" applyBorder="1" applyAlignment="1">
      <alignment vertical="top"/>
    </xf>
    <xf numFmtId="0" fontId="0" fillId="0" borderId="1" xfId="0" applyFill="1" applyBorder="1"/>
    <xf numFmtId="0" fontId="0" fillId="0" borderId="0" xfId="0" applyFill="1"/>
    <xf numFmtId="165" fontId="28" fillId="0" borderId="1" xfId="0" applyNumberFormat="1" applyFont="1" applyFill="1" applyBorder="1" applyAlignment="1">
      <alignment vertical="top"/>
    </xf>
    <xf numFmtId="49" fontId="6" fillId="0" borderId="1" xfId="0" applyNumberFormat="1" applyFont="1" applyFill="1" applyBorder="1" applyAlignment="1">
      <alignment vertical="top"/>
    </xf>
    <xf numFmtId="0" fontId="28" fillId="0" borderId="1" xfId="0" applyFont="1" applyFill="1" applyBorder="1"/>
    <xf numFmtId="49" fontId="18" fillId="0" borderId="1" xfId="0" applyNumberFormat="1" applyFont="1" applyBorder="1" applyAlignment="1">
      <alignment horizontal="center"/>
    </xf>
    <xf numFmtId="0" fontId="18" fillId="0" borderId="1" xfId="0" applyFont="1" applyBorder="1" applyAlignment="1">
      <alignment vertical="center" wrapText="1"/>
    </xf>
    <xf numFmtId="0" fontId="18" fillId="0" borderId="1" xfId="0" applyFont="1" applyBorder="1" applyAlignment="1">
      <alignment horizontal="center" vertical="center"/>
    </xf>
    <xf numFmtId="0" fontId="18" fillId="0" borderId="1" xfId="0" applyFont="1" applyBorder="1" applyAlignment="1">
      <alignment horizontal="center" vertical="center"/>
    </xf>
    <xf numFmtId="165" fontId="21" fillId="0" borderId="1" xfId="0" applyNumberFormat="1" applyFont="1" applyBorder="1" applyAlignment="1">
      <alignment horizontal="right" vertical="center"/>
    </xf>
    <xf numFmtId="165" fontId="18" fillId="0" borderId="1" xfId="0" applyNumberFormat="1" applyFont="1" applyBorder="1" applyAlignment="1">
      <alignment horizontal="right" vertical="center"/>
    </xf>
    <xf numFmtId="0" fontId="29" fillId="0" borderId="2" xfId="0" applyFont="1" applyBorder="1"/>
    <xf numFmtId="164" fontId="17" fillId="0" borderId="0" xfId="0" applyNumberFormat="1" applyFont="1"/>
    <xf numFmtId="0" fontId="10" fillId="0" borderId="1" xfId="0" applyFont="1" applyFill="1" applyBorder="1" applyAlignment="1">
      <alignment horizontal="center" vertical="center" wrapText="1"/>
    </xf>
    <xf numFmtId="49" fontId="7" fillId="0" borderId="1" xfId="0" applyNumberFormat="1" applyFont="1" applyFill="1" applyBorder="1" applyAlignment="1">
      <alignment vertical="top"/>
    </xf>
    <xf numFmtId="0" fontId="31" fillId="0" borderId="0" xfId="0" applyFont="1"/>
    <xf numFmtId="0" fontId="2" fillId="0" borderId="0" xfId="0" applyFont="1"/>
    <xf numFmtId="49" fontId="2" fillId="0" borderId="0" xfId="0" applyNumberFormat="1" applyFont="1"/>
    <xf numFmtId="0" fontId="3" fillId="0" borderId="0" xfId="0" applyFont="1" applyAlignment="1">
      <alignment horizontal="center"/>
    </xf>
    <xf numFmtId="49" fontId="3" fillId="0" borderId="0" xfId="0" applyNumberFormat="1" applyFont="1" applyAlignment="1">
      <alignment horizontal="center"/>
    </xf>
    <xf numFmtId="49" fontId="6" fillId="0" borderId="1" xfId="0" applyNumberFormat="1" applyFont="1" applyBorder="1" applyAlignment="1">
      <alignment horizontal="center" vertical="top"/>
    </xf>
    <xf numFmtId="0" fontId="6" fillId="0" borderId="1" xfId="0" applyFont="1" applyBorder="1" applyAlignment="1">
      <alignment horizontal="center" vertical="center" wrapText="1"/>
    </xf>
    <xf numFmtId="0" fontId="6" fillId="0" borderId="1" xfId="0" applyFont="1" applyBorder="1" applyAlignment="1">
      <alignment horizontal="center" vertical="top"/>
    </xf>
    <xf numFmtId="49" fontId="6" fillId="0" borderId="1" xfId="0" applyNumberFormat="1" applyFont="1" applyBorder="1" applyAlignment="1">
      <alignment horizontal="center" vertical="top" wrapText="1"/>
    </xf>
    <xf numFmtId="49" fontId="6" fillId="0" borderId="1" xfId="0" applyNumberFormat="1" applyFont="1" applyBorder="1" applyAlignment="1">
      <alignment horizontal="center" vertical="center"/>
    </xf>
    <xf numFmtId="0" fontId="12" fillId="0" borderId="1" xfId="0" applyFont="1" applyBorder="1" applyAlignment="1">
      <alignment vertical="center" wrapText="1"/>
    </xf>
    <xf numFmtId="0" fontId="6" fillId="0" borderId="1" xfId="0" applyFont="1" applyBorder="1" applyAlignment="1">
      <alignment horizontal="center" vertical="top" wrapText="1"/>
    </xf>
    <xf numFmtId="0" fontId="12" fillId="0" borderId="1" xfId="0" applyFont="1" applyBorder="1" applyAlignment="1">
      <alignment vertical="top" wrapText="1"/>
    </xf>
    <xf numFmtId="0" fontId="32" fillId="0" borderId="1" xfId="0" applyFont="1" applyBorder="1" applyAlignment="1">
      <alignment vertical="top" wrapText="1"/>
    </xf>
    <xf numFmtId="0" fontId="6" fillId="0" borderId="1" xfId="0" applyFont="1" applyBorder="1" applyAlignment="1">
      <alignment vertical="center" wrapText="1"/>
    </xf>
    <xf numFmtId="0" fontId="6" fillId="0" borderId="1" xfId="0" applyFont="1" applyBorder="1" applyAlignment="1">
      <alignment horizontal="center" vertical="center"/>
    </xf>
    <xf numFmtId="49" fontId="18" fillId="0" borderId="1" xfId="0" applyNumberFormat="1" applyFont="1" applyBorder="1" applyAlignment="1">
      <alignment horizontal="center" vertical="center"/>
    </xf>
    <xf numFmtId="0" fontId="18" fillId="0" borderId="1" xfId="0" applyFont="1" applyBorder="1" applyAlignment="1">
      <alignment horizontal="center" vertical="center"/>
    </xf>
    <xf numFmtId="0" fontId="18" fillId="0" borderId="1" xfId="0" applyFont="1" applyBorder="1" applyAlignment="1">
      <alignment horizontal="center" vertical="center" wrapText="1"/>
    </xf>
    <xf numFmtId="49" fontId="7" fillId="0" borderId="1" xfId="0" applyNumberFormat="1" applyFont="1" applyBorder="1" applyAlignment="1">
      <alignment horizontal="center" vertical="top"/>
    </xf>
    <xf numFmtId="0" fontId="7" fillId="0" borderId="1" xfId="0" applyFont="1" applyBorder="1" applyAlignment="1">
      <alignment horizontal="left"/>
    </xf>
    <xf numFmtId="0" fontId="7" fillId="0" borderId="1" xfId="0" applyFont="1" applyBorder="1" applyAlignment="1">
      <alignment horizontal="center"/>
    </xf>
    <xf numFmtId="49" fontId="7" fillId="0" borderId="1" xfId="0" applyNumberFormat="1" applyFont="1" applyBorder="1" applyAlignment="1">
      <alignment horizontal="center"/>
    </xf>
    <xf numFmtId="0" fontId="6" fillId="0" borderId="1" xfId="0" applyFont="1" applyBorder="1" applyAlignment="1">
      <alignment horizontal="left" vertical="top" wrapText="1"/>
    </xf>
    <xf numFmtId="0" fontId="33" fillId="0" borderId="1" xfId="0" applyFont="1" applyBorder="1" applyAlignment="1">
      <alignment horizontal="left" vertical="top" wrapText="1"/>
    </xf>
    <xf numFmtId="0" fontId="33" fillId="0" borderId="1" xfId="0" applyFont="1" applyBorder="1" applyAlignment="1">
      <alignment horizontal="center" vertical="top" wrapText="1"/>
    </xf>
    <xf numFmtId="0" fontId="7" fillId="0" borderId="1" xfId="0" applyFont="1" applyBorder="1" applyAlignment="1">
      <alignment horizontal="left" vertical="top" wrapText="1"/>
    </xf>
    <xf numFmtId="0" fontId="6" fillId="0" borderId="1" xfId="0" applyFont="1" applyBorder="1"/>
    <xf numFmtId="0" fontId="34" fillId="0" borderId="1" xfId="0" applyFont="1" applyBorder="1" applyAlignment="1">
      <alignment vertical="top" wrapText="1"/>
    </xf>
    <xf numFmtId="0" fontId="27" fillId="0" borderId="1" xfId="0" applyFont="1" applyBorder="1" applyAlignment="1">
      <alignment horizontal="center" vertical="top" wrapText="1"/>
    </xf>
    <xf numFmtId="0" fontId="7" fillId="0" borderId="1" xfId="0" applyFont="1" applyBorder="1" applyAlignment="1">
      <alignment horizontal="center" vertical="top"/>
    </xf>
    <xf numFmtId="49" fontId="7" fillId="0" borderId="1" xfId="0" applyNumberFormat="1" applyFont="1" applyBorder="1" applyAlignment="1">
      <alignment horizontal="center" vertical="top" wrapText="1"/>
    </xf>
    <xf numFmtId="0" fontId="34" fillId="0" borderId="1" xfId="0" applyFont="1" applyBorder="1" applyAlignment="1">
      <alignment horizontal="left" vertical="top" wrapText="1"/>
    </xf>
    <xf numFmtId="0" fontId="34" fillId="0" borderId="1" xfId="0" applyFont="1" applyBorder="1" applyAlignment="1">
      <alignment horizontal="center" vertical="top" wrapText="1"/>
    </xf>
    <xf numFmtId="0" fontId="21" fillId="0" borderId="1" xfId="0" applyFont="1" applyBorder="1" applyAlignment="1">
      <alignment horizontal="left" vertical="top" wrapText="1"/>
    </xf>
    <xf numFmtId="0" fontId="6" fillId="0" borderId="1" xfId="0" applyFont="1" applyBorder="1" applyAlignment="1">
      <alignment wrapText="1"/>
    </xf>
    <xf numFmtId="0" fontId="35" fillId="0" borderId="1" xfId="0" applyFont="1" applyBorder="1"/>
    <xf numFmtId="49" fontId="36" fillId="0" borderId="1" xfId="0" applyNumberFormat="1" applyFont="1" applyBorder="1" applyAlignment="1">
      <alignment horizontal="center" vertical="center"/>
    </xf>
    <xf numFmtId="0" fontId="36" fillId="0" borderId="1" xfId="0" applyFont="1" applyBorder="1" applyAlignment="1">
      <alignment horizontal="center" vertical="center"/>
    </xf>
    <xf numFmtId="0" fontId="37" fillId="0" borderId="1" xfId="0" applyFont="1" applyBorder="1" applyAlignment="1">
      <alignment vertical="top" wrapText="1"/>
    </xf>
    <xf numFmtId="0" fontId="37" fillId="0" borderId="1" xfId="0" applyFont="1" applyBorder="1" applyAlignment="1">
      <alignment horizontal="center" vertical="top" wrapText="1"/>
    </xf>
    <xf numFmtId="0" fontId="38" fillId="0" borderId="1" xfId="0" applyFont="1" applyBorder="1" applyAlignment="1">
      <alignment horizontal="center" vertical="top" wrapText="1"/>
    </xf>
    <xf numFmtId="14" fontId="37" fillId="0" borderId="1" xfId="0" applyNumberFormat="1" applyFont="1" applyBorder="1" applyAlignment="1">
      <alignment horizontal="center" vertical="top" wrapText="1"/>
    </xf>
    <xf numFmtId="0" fontId="18" fillId="0" borderId="1" xfId="0" applyFont="1" applyBorder="1" applyAlignment="1">
      <alignment horizontal="center" vertical="center"/>
    </xf>
    <xf numFmtId="3" fontId="18" fillId="0" borderId="1" xfId="0" applyNumberFormat="1" applyFont="1" applyBorder="1" applyAlignment="1">
      <alignment horizontal="center" vertical="center"/>
    </xf>
    <xf numFmtId="49" fontId="13" fillId="0" borderId="1" xfId="0" applyNumberFormat="1" applyFont="1" applyBorder="1" applyAlignment="1">
      <alignment horizontal="center" vertical="top" wrapText="1"/>
    </xf>
    <xf numFmtId="0" fontId="37" fillId="0" borderId="0" xfId="0" applyFont="1" applyAlignment="1">
      <alignment wrapText="1"/>
    </xf>
    <xf numFmtId="49" fontId="6" fillId="0" borderId="42" xfId="0" applyNumberFormat="1" applyFont="1" applyFill="1" applyBorder="1" applyAlignment="1">
      <alignment horizontal="center" vertical="center"/>
    </xf>
    <xf numFmtId="0" fontId="6" fillId="0" borderId="0" xfId="0" applyFont="1" applyFill="1" applyBorder="1" applyAlignment="1">
      <alignment horizontal="center" vertical="center"/>
    </xf>
    <xf numFmtId="0" fontId="18" fillId="0" borderId="1" xfId="0" applyFont="1" applyFill="1" applyBorder="1" applyAlignment="1">
      <alignment horizontal="center" vertical="center" wrapText="1"/>
    </xf>
    <xf numFmtId="0" fontId="18" fillId="0" borderId="18" xfId="0" applyFont="1" applyFill="1" applyBorder="1" applyAlignment="1">
      <alignment horizontal="center" vertical="center"/>
    </xf>
    <xf numFmtId="0" fontId="27" fillId="0" borderId="0" xfId="0" applyFont="1" applyAlignment="1">
      <alignment wrapText="1"/>
    </xf>
    <xf numFmtId="164" fontId="0" fillId="0" borderId="1" xfId="0" applyNumberFormat="1" applyBorder="1"/>
    <xf numFmtId="0" fontId="18" fillId="0" borderId="1" xfId="0" applyFont="1" applyBorder="1" applyAlignment="1">
      <alignment horizontal="center" vertical="center"/>
    </xf>
    <xf numFmtId="165" fontId="28" fillId="0" borderId="1" xfId="0" applyNumberFormat="1" applyFont="1" applyBorder="1" applyAlignment="1">
      <alignment horizontal="center"/>
    </xf>
    <xf numFmtId="0" fontId="7" fillId="2" borderId="12" xfId="0" applyFont="1" applyFill="1" applyBorder="1" applyAlignment="1">
      <alignment horizontal="left" vertical="center" wrapText="1"/>
    </xf>
    <xf numFmtId="0" fontId="18" fillId="0" borderId="1" xfId="0" applyFont="1" applyBorder="1" applyAlignment="1">
      <alignment horizontal="center" vertical="center"/>
    </xf>
    <xf numFmtId="49" fontId="6" fillId="0" borderId="1" xfId="0" applyNumberFormat="1" applyFont="1" applyBorder="1" applyAlignment="1">
      <alignment horizontal="center" vertical="top"/>
    </xf>
    <xf numFmtId="49" fontId="6" fillId="0" borderId="1" xfId="0" applyNumberFormat="1" applyFont="1" applyBorder="1" applyAlignment="1">
      <alignment horizontal="center" vertical="top" wrapText="1"/>
    </xf>
    <xf numFmtId="49" fontId="6" fillId="0" borderId="0" xfId="0" applyNumberFormat="1" applyFont="1" applyFill="1" applyBorder="1" applyAlignment="1">
      <alignment horizontal="center" vertical="center"/>
    </xf>
    <xf numFmtId="0" fontId="18" fillId="0" borderId="0" xfId="0" applyFont="1" applyAlignment="1">
      <alignment wrapText="1"/>
    </xf>
    <xf numFmtId="0" fontId="27" fillId="0" borderId="1" xfId="0" applyFont="1" applyBorder="1" applyAlignment="1">
      <alignment horizontal="left" vertical="top" wrapText="1"/>
    </xf>
    <xf numFmtId="0" fontId="3" fillId="0" borderId="0" xfId="0" applyFont="1" applyFill="1" applyAlignment="1">
      <alignment horizontal="center"/>
    </xf>
    <xf numFmtId="0" fontId="18" fillId="0" borderId="1" xfId="0" applyFont="1" applyBorder="1" applyAlignment="1">
      <alignment horizontal="center" vertical="center"/>
    </xf>
    <xf numFmtId="0" fontId="6" fillId="0" borderId="1" xfId="0" applyFont="1" applyFill="1" applyBorder="1" applyAlignment="1">
      <alignment horizontal="center" vertical="center" wrapText="1"/>
    </xf>
    <xf numFmtId="0" fontId="18" fillId="0" borderId="1" xfId="0" applyFont="1" applyBorder="1" applyAlignment="1">
      <alignment horizontal="center" vertical="center"/>
    </xf>
    <xf numFmtId="49" fontId="6" fillId="0" borderId="1" xfId="0" applyNumberFormat="1" applyFont="1" applyFill="1" applyBorder="1" applyAlignment="1">
      <alignment horizontal="center" vertical="top"/>
    </xf>
    <xf numFmtId="164" fontId="6" fillId="0" borderId="3" xfId="0" applyNumberFormat="1" applyFont="1" applyFill="1" applyBorder="1" applyAlignment="1">
      <alignment vertical="top" wrapText="1"/>
    </xf>
    <xf numFmtId="49" fontId="28" fillId="0" borderId="1" xfId="0" applyNumberFormat="1" applyFont="1" applyFill="1" applyBorder="1" applyAlignment="1">
      <alignment vertical="top"/>
    </xf>
    <xf numFmtId="0" fontId="0" fillId="0" borderId="1" xfId="0" applyFill="1" applyBorder="1" applyAlignment="1">
      <alignment vertical="top" wrapText="1"/>
    </xf>
    <xf numFmtId="164" fontId="28" fillId="0" borderId="1" xfId="0" applyNumberFormat="1" applyFont="1" applyFill="1" applyBorder="1" applyAlignment="1">
      <alignment horizontal="right" vertical="center"/>
    </xf>
    <xf numFmtId="0" fontId="28" fillId="0" borderId="1" xfId="0" applyFont="1" applyBorder="1" applyAlignment="1">
      <alignment vertical="center"/>
    </xf>
    <xf numFmtId="164" fontId="8" fillId="0" borderId="3" xfId="0" applyNumberFormat="1" applyFont="1" applyFill="1" applyBorder="1" applyAlignment="1">
      <alignment vertical="top" wrapText="1"/>
    </xf>
    <xf numFmtId="0" fontId="0" fillId="0" borderId="3" xfId="0" applyBorder="1"/>
    <xf numFmtId="0" fontId="0" fillId="0" borderId="4" xfId="0" applyBorder="1"/>
    <xf numFmtId="0" fontId="0" fillId="0" borderId="5" xfId="0" applyBorder="1"/>
    <xf numFmtId="164" fontId="0" fillId="0" borderId="5" xfId="0" applyNumberFormat="1" applyBorder="1"/>
    <xf numFmtId="0" fontId="18" fillId="0" borderId="1" xfId="0" applyFont="1" applyBorder="1" applyAlignment="1">
      <alignment horizontal="center" vertical="center"/>
    </xf>
    <xf numFmtId="0" fontId="6" fillId="2" borderId="9" xfId="0" applyFont="1" applyFill="1" applyBorder="1" applyAlignment="1">
      <alignment horizontal="left" vertical="center" wrapText="1"/>
    </xf>
    <xf numFmtId="0" fontId="6" fillId="2" borderId="9" xfId="0" applyFont="1" applyFill="1" applyBorder="1" applyAlignment="1">
      <alignment horizontal="left" vertical="center" wrapText="1" indent="1"/>
    </xf>
    <xf numFmtId="0" fontId="6" fillId="2" borderId="9" xfId="0" applyFont="1" applyFill="1" applyBorder="1" applyAlignment="1">
      <alignment vertical="center" wrapText="1"/>
    </xf>
    <xf numFmtId="0" fontId="7" fillId="2" borderId="9" xfId="0" applyFont="1" applyFill="1" applyBorder="1" applyAlignment="1">
      <alignment horizontal="left" vertical="center" wrapText="1"/>
    </xf>
    <xf numFmtId="0" fontId="21" fillId="0" borderId="9" xfId="0" applyFont="1" applyBorder="1" applyAlignment="1">
      <alignment horizontal="left" vertical="center"/>
    </xf>
    <xf numFmtId="0" fontId="18" fillId="0" borderId="9" xfId="0" applyFont="1" applyBorder="1" applyAlignment="1">
      <alignment horizontal="left" vertical="top" wrapText="1"/>
    </xf>
    <xf numFmtId="0" fontId="18" fillId="0" borderId="9" xfId="0" applyFont="1" applyBorder="1" applyAlignment="1">
      <alignment horizontal="left" vertical="center"/>
    </xf>
    <xf numFmtId="49" fontId="6" fillId="0" borderId="1" xfId="0" applyNumberFormat="1" applyFont="1" applyFill="1" applyBorder="1" applyAlignment="1">
      <alignment horizontal="center" vertical="top"/>
    </xf>
    <xf numFmtId="165" fontId="30" fillId="0" borderId="0" xfId="0" applyNumberFormat="1" applyFont="1" applyBorder="1" applyAlignment="1">
      <alignment horizontal="center" vertical="center" wrapText="1"/>
    </xf>
    <xf numFmtId="165" fontId="0" fillId="0" borderId="0" xfId="0" applyNumberFormat="1"/>
    <xf numFmtId="0" fontId="18" fillId="0" borderId="1" xfId="0" applyFont="1" applyBorder="1" applyAlignment="1">
      <alignment horizontal="center" vertical="center"/>
    </xf>
    <xf numFmtId="0" fontId="39" fillId="0" borderId="2" xfId="0" applyFont="1" applyBorder="1" applyAlignment="1">
      <alignment horizontal="center" vertical="center"/>
    </xf>
    <xf numFmtId="0" fontId="7" fillId="0" borderId="11" xfId="0" applyFont="1" applyFill="1" applyBorder="1" applyAlignment="1">
      <alignment horizontal="center" vertical="center"/>
    </xf>
    <xf numFmtId="0" fontId="7" fillId="0" borderId="18" xfId="0" applyFont="1" applyFill="1" applyBorder="1" applyAlignment="1">
      <alignment horizontal="center" vertical="center"/>
    </xf>
    <xf numFmtId="0" fontId="7" fillId="0" borderId="20" xfId="0" applyFont="1" applyFill="1" applyBorder="1" applyAlignment="1">
      <alignment horizontal="center" vertical="center"/>
    </xf>
    <xf numFmtId="0" fontId="2" fillId="0" borderId="0" xfId="0" applyFont="1" applyFill="1" applyAlignment="1"/>
    <xf numFmtId="0" fontId="39" fillId="0" borderId="1" xfId="0" applyFont="1" applyBorder="1" applyAlignment="1">
      <alignment horizontal="center" vertical="center"/>
    </xf>
    <xf numFmtId="0" fontId="7" fillId="0" borderId="33" xfId="0" applyFont="1" applyFill="1" applyBorder="1" applyAlignment="1">
      <alignment horizontal="center"/>
    </xf>
    <xf numFmtId="0" fontId="7" fillId="0" borderId="34" xfId="0" applyFont="1" applyFill="1" applyBorder="1" applyAlignment="1">
      <alignment horizontal="center"/>
    </xf>
    <xf numFmtId="0" fontId="7" fillId="0" borderId="1" xfId="0" applyFont="1" applyFill="1" applyBorder="1" applyAlignment="1">
      <alignment horizontal="center"/>
    </xf>
    <xf numFmtId="0" fontId="7" fillId="0" borderId="1" xfId="0" applyFont="1" applyFill="1" applyBorder="1" applyAlignment="1">
      <alignment horizontal="center" vertical="center"/>
    </xf>
    <xf numFmtId="0" fontId="3" fillId="0" borderId="0" xfId="0" applyFont="1" applyFill="1" applyAlignment="1">
      <alignment horizontal="center"/>
    </xf>
    <xf numFmtId="0" fontId="5" fillId="0" borderId="25" xfId="0" applyFont="1" applyFill="1" applyBorder="1" applyAlignment="1">
      <alignment horizontal="center" vertical="center" wrapText="1"/>
    </xf>
    <xf numFmtId="0" fontId="5" fillId="0" borderId="25" xfId="0" applyFont="1" applyFill="1" applyBorder="1" applyAlignment="1"/>
    <xf numFmtId="0" fontId="6" fillId="0" borderId="25" xfId="0" applyFont="1" applyFill="1" applyBorder="1" applyAlignment="1">
      <alignment horizontal="center" vertical="center" wrapText="1"/>
    </xf>
    <xf numFmtId="0" fontId="6" fillId="0" borderId="38" xfId="0" applyFont="1" applyFill="1" applyBorder="1" applyAlignment="1">
      <alignment horizontal="center" vertical="center" wrapText="1"/>
    </xf>
    <xf numFmtId="0" fontId="6" fillId="0" borderId="38" xfId="0" applyFont="1" applyFill="1" applyBorder="1" applyAlignment="1"/>
    <xf numFmtId="0" fontId="6" fillId="0" borderId="26"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18" xfId="0" applyFont="1" applyFill="1" applyBorder="1" applyAlignment="1">
      <alignment horizontal="center" vertical="center" wrapText="1"/>
    </xf>
    <xf numFmtId="0" fontId="6" fillId="0" borderId="20" xfId="0" applyFont="1" applyFill="1" applyBorder="1" applyAlignment="1">
      <alignment horizontal="center" vertical="center" wrapText="1"/>
    </xf>
    <xf numFmtId="0" fontId="21" fillId="0" borderId="1" xfId="0" applyFont="1" applyBorder="1" applyAlignment="1">
      <alignment horizontal="center"/>
    </xf>
    <xf numFmtId="0" fontId="13" fillId="0" borderId="1" xfId="0" applyFont="1" applyBorder="1" applyAlignment="1">
      <alignment horizontal="left" vertical="top"/>
    </xf>
    <xf numFmtId="49" fontId="6" fillId="0" borderId="1" xfId="0" applyNumberFormat="1" applyFont="1" applyBorder="1" applyAlignment="1">
      <alignment horizontal="center" vertical="center"/>
    </xf>
    <xf numFmtId="0" fontId="6" fillId="0" borderId="1" xfId="0" applyFont="1" applyBorder="1" applyAlignment="1">
      <alignment horizontal="center" vertical="center" wrapText="1"/>
    </xf>
    <xf numFmtId="0" fontId="6" fillId="0" borderId="1" xfId="0" applyFont="1" applyBorder="1" applyAlignment="1">
      <alignment vertical="center" wrapText="1"/>
    </xf>
    <xf numFmtId="0" fontId="12" fillId="0" borderId="1" xfId="0" applyFont="1" applyBorder="1" applyAlignment="1">
      <alignment vertical="top" wrapText="1"/>
    </xf>
    <xf numFmtId="0" fontId="12" fillId="0" borderId="1" xfId="0" applyFont="1" applyBorder="1" applyAlignment="1">
      <alignment vertical="center" wrapText="1"/>
    </xf>
    <xf numFmtId="0" fontId="18" fillId="0" borderId="1" xfId="0" applyFont="1" applyBorder="1" applyAlignment="1">
      <alignment horizontal="center" vertical="center"/>
    </xf>
    <xf numFmtId="49" fontId="6" fillId="0" borderId="1" xfId="0" applyNumberFormat="1" applyFont="1" applyBorder="1" applyAlignment="1">
      <alignment horizontal="center" vertical="top"/>
    </xf>
    <xf numFmtId="49" fontId="18" fillId="0" borderId="1" xfId="0" applyNumberFormat="1" applyFont="1" applyBorder="1" applyAlignment="1">
      <alignment horizontal="center" vertical="center"/>
    </xf>
    <xf numFmtId="0" fontId="18" fillId="0" borderId="1" xfId="0" applyFont="1" applyBorder="1" applyAlignment="1">
      <alignment horizontal="center" vertical="center" wrapText="1"/>
    </xf>
    <xf numFmtId="0" fontId="27" fillId="0" borderId="1" xfId="0" applyFont="1" applyBorder="1" applyAlignment="1">
      <alignment horizontal="center" vertical="center" wrapText="1"/>
    </xf>
    <xf numFmtId="0" fontId="3" fillId="0" borderId="0" xfId="0" applyFont="1" applyAlignment="1">
      <alignment horizontal="center"/>
    </xf>
    <xf numFmtId="0" fontId="31" fillId="0" borderId="0" xfId="0" applyFont="1"/>
    <xf numFmtId="0" fontId="19" fillId="0" borderId="1" xfId="0" applyFont="1" applyBorder="1" applyAlignment="1">
      <alignment horizontal="center" vertical="center" wrapText="1"/>
    </xf>
    <xf numFmtId="49" fontId="6" fillId="0" borderId="1" xfId="0" applyNumberFormat="1" applyFont="1" applyBorder="1" applyAlignment="1">
      <alignment horizontal="center" vertical="center" wrapText="1"/>
    </xf>
    <xf numFmtId="49" fontId="19" fillId="0" borderId="1" xfId="0" applyNumberFormat="1" applyFont="1" applyBorder="1" applyAlignment="1">
      <alignment horizontal="center" vertical="center" wrapText="1"/>
    </xf>
    <xf numFmtId="49" fontId="6" fillId="0" borderId="1" xfId="0" applyNumberFormat="1" applyFont="1" applyBorder="1" applyAlignment="1">
      <alignment horizontal="center" vertical="top" wrapText="1"/>
    </xf>
    <xf numFmtId="0" fontId="7" fillId="0" borderId="5" xfId="0" applyFont="1" applyFill="1" applyBorder="1" applyAlignment="1">
      <alignment horizontal="left" vertical="center"/>
    </xf>
    <xf numFmtId="0" fontId="7" fillId="0" borderId="19" xfId="0" applyFont="1" applyFill="1" applyBorder="1" applyAlignment="1">
      <alignment horizontal="left" vertical="center"/>
    </xf>
    <xf numFmtId="0" fontId="21" fillId="0" borderId="16" xfId="0" applyFont="1" applyBorder="1" applyAlignment="1"/>
    <xf numFmtId="0" fontId="21" fillId="0" borderId="8" xfId="0" applyFont="1" applyBorder="1" applyAlignment="1"/>
    <xf numFmtId="0" fontId="21" fillId="0" borderId="21" xfId="0" applyFont="1" applyBorder="1" applyAlignment="1"/>
    <xf numFmtId="0" fontId="6" fillId="0" borderId="1"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7" fillId="0" borderId="16" xfId="0" applyFont="1" applyFill="1" applyBorder="1" applyAlignment="1">
      <alignment horizontal="left" vertical="center"/>
    </xf>
    <xf numFmtId="0" fontId="3" fillId="0" borderId="0" xfId="0" applyFont="1" applyFill="1" applyAlignment="1">
      <alignment horizontal="center" vertical="center"/>
    </xf>
    <xf numFmtId="0" fontId="16" fillId="0" borderId="0" xfId="0" applyFont="1" applyAlignment="1">
      <alignment horizontal="center" vertical="center"/>
    </xf>
    <xf numFmtId="0" fontId="5" fillId="0" borderId="1" xfId="0" applyFont="1" applyFill="1" applyBorder="1" applyAlignment="1">
      <alignment horizontal="center" vertical="center" wrapText="1"/>
    </xf>
    <xf numFmtId="0" fontId="40" fillId="0" borderId="1"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3" fillId="0" borderId="0" xfId="0" applyFont="1" applyFill="1" applyAlignment="1">
      <alignment horizontal="center" wrapText="1"/>
    </xf>
    <xf numFmtId="0" fontId="41" fillId="0" borderId="1" xfId="0" applyFont="1" applyBorder="1" applyAlignment="1">
      <alignment horizontal="center" vertical="center" wrapText="1"/>
    </xf>
    <xf numFmtId="49" fontId="6" fillId="0" borderId="1" xfId="0" applyNumberFormat="1" applyFont="1" applyFill="1" applyBorder="1" applyAlignment="1">
      <alignment horizontal="center" vertical="top"/>
    </xf>
    <xf numFmtId="0" fontId="41" fillId="0" borderId="1" xfId="0" applyFont="1" applyBorder="1" applyAlignment="1">
      <alignment horizontal="center" vertical="top"/>
    </xf>
    <xf numFmtId="164" fontId="7" fillId="0" borderId="1" xfId="0" applyNumberFormat="1" applyFont="1" applyFill="1" applyBorder="1" applyAlignment="1">
      <alignment vertical="top"/>
    </xf>
    <xf numFmtId="0" fontId="19" fillId="0" borderId="9" xfId="0" applyFont="1" applyFill="1" applyBorder="1" applyAlignment="1">
      <alignment horizontal="center" vertical="center" wrapText="1"/>
    </xf>
    <xf numFmtId="164" fontId="7" fillId="0" borderId="1" xfId="0" applyNumberFormat="1" applyFont="1" applyFill="1" applyBorder="1" applyAlignment="1"/>
    <xf numFmtId="0" fontId="41" fillId="0" borderId="3" xfId="0" applyFont="1" applyBorder="1" applyAlignment="1">
      <alignment horizontal="center" vertical="top"/>
    </xf>
    <xf numFmtId="0" fontId="19" fillId="0" borderId="1" xfId="0" applyFont="1" applyFill="1" applyBorder="1" applyAlignment="1">
      <alignment horizontal="center" vertical="top"/>
    </xf>
    <xf numFmtId="0" fontId="19" fillId="0" borderId="3" xfId="0" applyFont="1" applyFill="1" applyBorder="1" applyAlignment="1">
      <alignment horizontal="center" vertical="top"/>
    </xf>
    <xf numFmtId="164" fontId="6" fillId="0" borderId="1" xfId="0" applyNumberFormat="1" applyFont="1" applyFill="1" applyBorder="1" applyAlignment="1">
      <alignment vertical="top" wrapText="1"/>
    </xf>
    <xf numFmtId="164" fontId="6" fillId="0" borderId="3" xfId="0" applyNumberFormat="1" applyFont="1" applyFill="1" applyBorder="1" applyAlignment="1">
      <alignment vertical="top" wrapText="1"/>
    </xf>
    <xf numFmtId="164" fontId="6" fillId="0" borderId="2" xfId="0" applyNumberFormat="1" applyFont="1" applyFill="1" applyBorder="1" applyAlignment="1">
      <alignment vertical="top" wrapText="1"/>
    </xf>
    <xf numFmtId="0" fontId="21" fillId="0" borderId="16" xfId="0" applyFont="1" applyBorder="1" applyAlignment="1">
      <alignment vertical="center"/>
    </xf>
    <xf numFmtId="0" fontId="21" fillId="0" borderId="8" xfId="0" applyFont="1" applyBorder="1" applyAlignment="1">
      <alignment vertical="center"/>
    </xf>
    <xf numFmtId="164" fontId="7" fillId="0" borderId="9" xfId="0" applyNumberFormat="1" applyFont="1" applyFill="1" applyBorder="1" applyAlignment="1">
      <alignment horizontal="left" vertical="top" wrapText="1"/>
    </xf>
    <xf numFmtId="164" fontId="7" fillId="0" borderId="18" xfId="0" applyNumberFormat="1" applyFont="1" applyFill="1" applyBorder="1" applyAlignment="1">
      <alignment horizontal="left" vertical="top" wrapText="1"/>
    </xf>
    <xf numFmtId="164" fontId="7" fillId="0" borderId="20" xfId="0" applyNumberFormat="1" applyFont="1" applyFill="1" applyBorder="1" applyAlignment="1">
      <alignment horizontal="left" vertical="top" wrapText="1"/>
    </xf>
    <xf numFmtId="49" fontId="22" fillId="0" borderId="1" xfId="0" applyNumberFormat="1" applyFont="1" applyFill="1" applyBorder="1" applyAlignment="1">
      <alignment horizontal="center" vertical="top"/>
    </xf>
    <xf numFmtId="49" fontId="7" fillId="0" borderId="1" xfId="0" applyNumberFormat="1" applyFont="1" applyFill="1" applyBorder="1" applyAlignment="1">
      <alignment horizontal="center" vertical="center"/>
    </xf>
    <xf numFmtId="0" fontId="7" fillId="0" borderId="3" xfId="0" applyFont="1" applyFill="1" applyBorder="1" applyAlignment="1">
      <alignment horizontal="center" vertical="top" wrapText="1"/>
    </xf>
    <xf numFmtId="0" fontId="7" fillId="0" borderId="2" xfId="0" applyFont="1" applyFill="1" applyBorder="1" applyAlignment="1">
      <alignment horizontal="center" vertical="top" wrapText="1"/>
    </xf>
    <xf numFmtId="49" fontId="19" fillId="0" borderId="1" xfId="0" applyNumberFormat="1" applyFont="1" applyFill="1" applyBorder="1" applyAlignment="1">
      <alignment horizontal="center" vertical="top"/>
    </xf>
    <xf numFmtId="49" fontId="7" fillId="0" borderId="1" xfId="0" applyNumberFormat="1" applyFont="1" applyFill="1" applyBorder="1" applyAlignment="1">
      <alignment horizontal="center" vertical="top"/>
    </xf>
    <xf numFmtId="0" fontId="3" fillId="0" borderId="0" xfId="0" applyFont="1" applyFill="1" applyAlignment="1">
      <alignment horizontal="center" vertical="center" wrapText="1"/>
    </xf>
    <xf numFmtId="49" fontId="6" fillId="2" borderId="1" xfId="0" applyNumberFormat="1" applyFont="1" applyFill="1" applyBorder="1" applyAlignment="1">
      <alignment horizontal="center" vertical="center"/>
    </xf>
    <xf numFmtId="0" fontId="6" fillId="2" borderId="1" xfId="0" applyFont="1" applyFill="1" applyBorder="1" applyAlignment="1">
      <alignment horizontal="center" vertical="center"/>
    </xf>
    <xf numFmtId="0" fontId="6" fillId="2" borderId="1" xfId="0" applyFont="1" applyFill="1" applyBorder="1" applyAlignment="1">
      <alignment horizontal="left" vertical="center" wrapText="1"/>
    </xf>
    <xf numFmtId="0" fontId="6" fillId="2" borderId="1" xfId="0" applyFont="1" applyFill="1" applyBorder="1" applyAlignment="1">
      <alignment horizontal="center" vertical="center" wrapText="1"/>
    </xf>
    <xf numFmtId="0" fontId="19" fillId="2" borderId="1" xfId="0" applyFont="1" applyFill="1" applyBorder="1" applyAlignment="1">
      <alignment horizontal="center" vertical="center" wrapText="1"/>
    </xf>
    <xf numFmtId="0" fontId="6" fillId="2" borderId="3" xfId="0" applyFont="1" applyFill="1" applyBorder="1" applyAlignment="1">
      <alignment horizontal="center" vertical="center"/>
    </xf>
    <xf numFmtId="0" fontId="6" fillId="2" borderId="6" xfId="0" applyFont="1" applyFill="1" applyBorder="1" applyAlignment="1">
      <alignment horizontal="center" vertical="center"/>
    </xf>
    <xf numFmtId="0" fontId="6" fillId="2" borderId="2" xfId="0" applyFont="1" applyFill="1" applyBorder="1" applyAlignment="1">
      <alignment horizontal="center" vertical="center"/>
    </xf>
    <xf numFmtId="0" fontId="6" fillId="2" borderId="3"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2" xfId="0" applyFont="1" applyFill="1" applyBorder="1" applyAlignment="1">
      <alignment horizontal="center" vertical="center" wrapText="1"/>
    </xf>
    <xf numFmtId="49" fontId="6" fillId="2" borderId="3" xfId="0" applyNumberFormat="1" applyFont="1" applyFill="1" applyBorder="1" applyAlignment="1">
      <alignment horizontal="center" vertical="center"/>
    </xf>
    <xf numFmtId="49" fontId="6" fillId="2" borderId="6" xfId="0" applyNumberFormat="1" applyFont="1" applyFill="1" applyBorder="1" applyAlignment="1">
      <alignment horizontal="center" vertical="center"/>
    </xf>
    <xf numFmtId="49" fontId="6" fillId="2" borderId="2" xfId="0" applyNumberFormat="1" applyFont="1" applyFill="1" applyBorder="1" applyAlignment="1">
      <alignment horizontal="center" vertical="center"/>
    </xf>
    <xf numFmtId="0" fontId="6" fillId="2" borderId="2" xfId="0" applyFont="1" applyFill="1" applyBorder="1" applyAlignment="1">
      <alignment horizontal="left" vertical="center" wrapText="1"/>
    </xf>
    <xf numFmtId="0" fontId="42" fillId="0" borderId="0" xfId="0" applyFont="1" applyAlignment="1">
      <alignment horizontal="center" vertical="center"/>
    </xf>
    <xf numFmtId="0" fontId="5" fillId="2" borderId="22" xfId="0" applyFont="1" applyFill="1" applyBorder="1" applyAlignment="1">
      <alignment horizontal="center" vertical="center" wrapText="1"/>
    </xf>
    <xf numFmtId="0" fontId="40" fillId="2" borderId="23"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40" fillId="2" borderId="1" xfId="0" applyFont="1" applyFill="1" applyBorder="1" applyAlignment="1">
      <alignment horizontal="center" vertical="center" wrapText="1"/>
    </xf>
    <xf numFmtId="0" fontId="6" fillId="2" borderId="23" xfId="0" applyFont="1" applyFill="1" applyBorder="1" applyAlignment="1">
      <alignment horizontal="center" vertical="center" wrapText="1"/>
    </xf>
    <xf numFmtId="0" fontId="19" fillId="2" borderId="14" xfId="0" applyFont="1" applyFill="1" applyBorder="1" applyAlignment="1">
      <alignment horizontal="center" vertical="center" wrapText="1"/>
    </xf>
    <xf numFmtId="0" fontId="6" fillId="2" borderId="43" xfId="0" applyFont="1" applyFill="1" applyBorder="1" applyAlignment="1">
      <alignment horizontal="center" vertical="center" wrapText="1"/>
    </xf>
    <xf numFmtId="0" fontId="19" fillId="2" borderId="9" xfId="0" applyFont="1" applyFill="1" applyBorder="1" applyAlignment="1">
      <alignment horizontal="center" vertical="center" wrapText="1"/>
    </xf>
    <xf numFmtId="0" fontId="19" fillId="2" borderId="13" xfId="0" applyFont="1" applyFill="1" applyBorder="1" applyAlignment="1">
      <alignment horizontal="center" vertical="center" wrapText="1"/>
    </xf>
    <xf numFmtId="0" fontId="18" fillId="0" borderId="1" xfId="0" applyFont="1" applyBorder="1" applyAlignment="1">
      <alignment vertical="center"/>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107"/>
  <sheetViews>
    <sheetView view="pageBreakPreview" topLeftCell="D1" zoomScale="60" zoomScaleNormal="100" workbookViewId="0">
      <selection activeCell="U50" sqref="U50"/>
    </sheetView>
  </sheetViews>
  <sheetFormatPr defaultColWidth="9.140625" defaultRowHeight="15" x14ac:dyDescent="0.25"/>
  <cols>
    <col min="1" max="1" width="4.28515625" style="118" customWidth="1"/>
    <col min="2" max="2" width="3" style="118" bestFit="1" customWidth="1"/>
    <col min="3" max="3" width="3.42578125" style="118" customWidth="1"/>
    <col min="4" max="4" width="30.7109375" style="118" customWidth="1"/>
    <col min="5" max="16384" width="9.140625" style="118"/>
  </cols>
  <sheetData>
    <row r="1" spans="1:21" x14ac:dyDescent="0.25">
      <c r="A1" s="1"/>
      <c r="B1" s="2"/>
      <c r="C1" s="2"/>
      <c r="D1" s="2"/>
      <c r="E1" s="2"/>
      <c r="F1" s="2"/>
      <c r="G1" s="2"/>
      <c r="H1" s="2"/>
      <c r="I1" s="2"/>
      <c r="J1" s="3"/>
      <c r="K1" s="3"/>
      <c r="L1" s="3"/>
      <c r="N1" s="328" t="s">
        <v>0</v>
      </c>
      <c r="O1" s="328"/>
      <c r="P1" s="328"/>
    </row>
    <row r="2" spans="1:21" x14ac:dyDescent="0.25">
      <c r="A2" s="1"/>
      <c r="B2" s="2"/>
      <c r="C2" s="2"/>
      <c r="D2" s="120"/>
      <c r="E2" s="120"/>
      <c r="F2" s="120"/>
      <c r="G2" s="2"/>
      <c r="H2" s="2"/>
      <c r="I2" s="2"/>
      <c r="J2" s="3"/>
      <c r="K2" s="3"/>
      <c r="L2" s="3"/>
      <c r="N2" s="328" t="s">
        <v>1</v>
      </c>
      <c r="O2" s="328"/>
      <c r="P2" s="328"/>
    </row>
    <row r="3" spans="1:21" x14ac:dyDescent="0.25">
      <c r="A3" s="1"/>
      <c r="B3" s="2"/>
      <c r="C3" s="2"/>
      <c r="D3" s="2"/>
      <c r="E3" s="2"/>
      <c r="F3" s="2"/>
      <c r="G3" s="2"/>
      <c r="H3" s="2"/>
      <c r="I3" s="2"/>
      <c r="J3" s="3"/>
      <c r="K3" s="3"/>
      <c r="L3" s="3"/>
      <c r="N3" s="3" t="s">
        <v>682</v>
      </c>
      <c r="O3" s="3"/>
      <c r="P3" s="3"/>
    </row>
    <row r="4" spans="1:21" x14ac:dyDescent="0.25">
      <c r="A4" s="1"/>
      <c r="B4" s="2"/>
      <c r="C4" s="2"/>
      <c r="D4" s="2"/>
      <c r="E4" s="2"/>
      <c r="F4" s="2"/>
      <c r="G4" s="2"/>
      <c r="H4" s="2"/>
      <c r="I4" s="2"/>
      <c r="J4" s="4"/>
      <c r="K4" s="4"/>
      <c r="L4" s="4"/>
      <c r="N4" s="4" t="s">
        <v>2</v>
      </c>
      <c r="O4" s="4"/>
      <c r="P4" s="4"/>
    </row>
    <row r="5" spans="1:21" x14ac:dyDescent="0.25">
      <c r="A5" s="1"/>
      <c r="B5" s="2"/>
      <c r="C5" s="2"/>
      <c r="D5" s="2"/>
      <c r="E5" s="2"/>
      <c r="F5" s="2"/>
      <c r="G5" s="2"/>
      <c r="H5" s="2"/>
      <c r="I5" s="2"/>
      <c r="J5" s="4"/>
      <c r="K5" s="4"/>
      <c r="L5" s="4"/>
      <c r="N5" s="4" t="s">
        <v>739</v>
      </c>
      <c r="O5" s="4"/>
      <c r="P5" s="4"/>
    </row>
    <row r="6" spans="1:21" x14ac:dyDescent="0.25">
      <c r="A6" s="1"/>
      <c r="B6" s="2"/>
      <c r="C6" s="2"/>
      <c r="D6" s="2"/>
      <c r="E6" s="2"/>
      <c r="F6" s="2"/>
      <c r="G6" s="2"/>
      <c r="H6" s="2"/>
      <c r="I6" s="2"/>
      <c r="J6" s="2"/>
      <c r="K6" s="2"/>
      <c r="L6" s="2"/>
    </row>
    <row r="7" spans="1:21" x14ac:dyDescent="0.25">
      <c r="A7" s="1"/>
      <c r="B7" s="334" t="s">
        <v>3</v>
      </c>
      <c r="C7" s="334"/>
      <c r="D7" s="334"/>
      <c r="E7" s="334"/>
      <c r="F7" s="334"/>
      <c r="G7" s="334"/>
      <c r="H7" s="334"/>
      <c r="I7" s="334"/>
      <c r="J7" s="334"/>
      <c r="K7" s="334"/>
      <c r="L7" s="334"/>
    </row>
    <row r="8" spans="1:21" x14ac:dyDescent="0.25">
      <c r="A8" s="1"/>
      <c r="B8" s="5"/>
      <c r="C8" s="5"/>
      <c r="D8" s="5"/>
      <c r="E8" s="5"/>
      <c r="F8" s="5"/>
      <c r="G8" s="5"/>
      <c r="H8" s="5"/>
      <c r="I8" s="5"/>
      <c r="J8" s="5"/>
      <c r="K8" s="5"/>
      <c r="L8" s="5"/>
    </row>
    <row r="9" spans="1:21" ht="15" customHeight="1" x14ac:dyDescent="0.25">
      <c r="A9" s="335" t="s">
        <v>4</v>
      </c>
      <c r="B9" s="336"/>
      <c r="C9" s="337" t="s">
        <v>5</v>
      </c>
      <c r="D9" s="337" t="s">
        <v>6</v>
      </c>
      <c r="E9" s="340" t="s">
        <v>7</v>
      </c>
      <c r="F9" s="341" t="s">
        <v>8</v>
      </c>
      <c r="G9" s="342"/>
      <c r="H9" s="342"/>
      <c r="I9" s="342"/>
      <c r="J9" s="342"/>
      <c r="K9" s="342"/>
      <c r="L9" s="342"/>
      <c r="M9" s="342"/>
      <c r="N9" s="342"/>
      <c r="O9" s="342"/>
      <c r="P9" s="342"/>
      <c r="Q9" s="342"/>
      <c r="R9" s="342"/>
      <c r="S9" s="342"/>
      <c r="T9" s="342"/>
      <c r="U9" s="343"/>
    </row>
    <row r="10" spans="1:21" ht="63" customHeight="1" x14ac:dyDescent="0.25">
      <c r="A10" s="336"/>
      <c r="B10" s="336"/>
      <c r="C10" s="337"/>
      <c r="D10" s="337"/>
      <c r="E10" s="337"/>
      <c r="F10" s="112" t="s">
        <v>9</v>
      </c>
      <c r="G10" s="112" t="s">
        <v>10</v>
      </c>
      <c r="H10" s="112" t="s">
        <v>11</v>
      </c>
      <c r="I10" s="112" t="s">
        <v>12</v>
      </c>
      <c r="J10" s="112" t="s">
        <v>13</v>
      </c>
      <c r="K10" s="112" t="s">
        <v>14</v>
      </c>
      <c r="L10" s="113" t="s">
        <v>15</v>
      </c>
      <c r="M10" s="116" t="s">
        <v>16</v>
      </c>
      <c r="N10" s="143" t="s">
        <v>498</v>
      </c>
      <c r="O10" s="143" t="s">
        <v>521</v>
      </c>
      <c r="P10" s="143" t="s">
        <v>522</v>
      </c>
      <c r="Q10" s="6" t="s">
        <v>523</v>
      </c>
      <c r="R10" s="6" t="s">
        <v>583</v>
      </c>
      <c r="S10" s="6" t="s">
        <v>712</v>
      </c>
      <c r="T10" s="299" t="s">
        <v>740</v>
      </c>
      <c r="U10" s="299" t="s">
        <v>741</v>
      </c>
    </row>
    <row r="11" spans="1:21" ht="15.75" thickBot="1" x14ac:dyDescent="0.3">
      <c r="A11" s="147" t="s">
        <v>17</v>
      </c>
      <c r="B11" s="147" t="s">
        <v>18</v>
      </c>
      <c r="C11" s="338"/>
      <c r="D11" s="339"/>
      <c r="E11" s="339"/>
      <c r="F11" s="148" t="s">
        <v>19</v>
      </c>
      <c r="G11" s="148" t="s">
        <v>19</v>
      </c>
      <c r="H11" s="148" t="s">
        <v>19</v>
      </c>
      <c r="I11" s="148" t="s">
        <v>19</v>
      </c>
      <c r="J11" s="148" t="s">
        <v>19</v>
      </c>
      <c r="K11" s="148" t="s">
        <v>20</v>
      </c>
      <c r="L11" s="149" t="s">
        <v>21</v>
      </c>
      <c r="M11" s="150" t="s">
        <v>21</v>
      </c>
      <c r="N11" s="150" t="s">
        <v>21</v>
      </c>
      <c r="O11" s="150" t="s">
        <v>21</v>
      </c>
      <c r="P11" s="150" t="s">
        <v>21</v>
      </c>
      <c r="Q11" s="151" t="s">
        <v>21</v>
      </c>
      <c r="R11" s="151" t="s">
        <v>21</v>
      </c>
      <c r="S11" s="151" t="s">
        <v>21</v>
      </c>
      <c r="T11" s="151" t="s">
        <v>21</v>
      </c>
      <c r="U11" s="151" t="s">
        <v>21</v>
      </c>
    </row>
    <row r="12" spans="1:21" x14ac:dyDescent="0.25">
      <c r="A12" s="134" t="s">
        <v>22</v>
      </c>
      <c r="B12" s="135" t="s">
        <v>23</v>
      </c>
      <c r="C12" s="142"/>
      <c r="D12" s="330" t="s">
        <v>24</v>
      </c>
      <c r="E12" s="330"/>
      <c r="F12" s="330"/>
      <c r="G12" s="330"/>
      <c r="H12" s="330"/>
      <c r="I12" s="330"/>
      <c r="J12" s="330"/>
      <c r="K12" s="330"/>
      <c r="L12" s="331"/>
      <c r="M12" s="136"/>
      <c r="N12" s="145"/>
      <c r="O12" s="146"/>
      <c r="P12" s="146"/>
      <c r="Q12" s="146"/>
      <c r="R12" s="146"/>
      <c r="S12" s="146"/>
      <c r="T12" s="119"/>
      <c r="U12" s="119"/>
    </row>
    <row r="13" spans="1:21" ht="69" customHeight="1" x14ac:dyDescent="0.25">
      <c r="A13" s="103" t="s">
        <v>22</v>
      </c>
      <c r="B13" s="103" t="s">
        <v>23</v>
      </c>
      <c r="C13" s="106">
        <v>1</v>
      </c>
      <c r="D13" s="53" t="s">
        <v>25</v>
      </c>
      <c r="E13" s="128" t="s">
        <v>26</v>
      </c>
      <c r="F13" s="129">
        <v>64.709999999999994</v>
      </c>
      <c r="G13" s="129">
        <v>65.400000000000006</v>
      </c>
      <c r="H13" s="129">
        <v>65.2</v>
      </c>
      <c r="I13" s="126">
        <v>63.2</v>
      </c>
      <c r="J13" s="129">
        <v>56.7</v>
      </c>
      <c r="K13" s="129">
        <v>60.2</v>
      </c>
      <c r="L13" s="129">
        <v>60</v>
      </c>
      <c r="M13" s="129">
        <v>60</v>
      </c>
      <c r="N13" s="129">
        <v>60</v>
      </c>
      <c r="O13" s="129">
        <v>60</v>
      </c>
      <c r="P13" s="129">
        <v>60</v>
      </c>
      <c r="Q13" s="129">
        <v>60</v>
      </c>
      <c r="R13" s="129">
        <v>60</v>
      </c>
      <c r="S13" s="129">
        <v>58</v>
      </c>
      <c r="T13" s="129">
        <v>58</v>
      </c>
      <c r="U13" s="129">
        <v>58</v>
      </c>
    </row>
    <row r="14" spans="1:21" ht="57" customHeight="1" x14ac:dyDescent="0.25">
      <c r="A14" s="103" t="s">
        <v>22</v>
      </c>
      <c r="B14" s="103" t="s">
        <v>23</v>
      </c>
      <c r="C14" s="106">
        <v>2</v>
      </c>
      <c r="D14" s="12" t="s">
        <v>27</v>
      </c>
      <c r="E14" s="104" t="s">
        <v>26</v>
      </c>
      <c r="F14" s="8">
        <v>11.76</v>
      </c>
      <c r="G14" s="8">
        <v>11.7</v>
      </c>
      <c r="H14" s="129">
        <v>14.9</v>
      </c>
      <c r="I14" s="126">
        <v>10.93</v>
      </c>
      <c r="J14" s="129">
        <v>6.6</v>
      </c>
      <c r="K14" s="129">
        <v>0</v>
      </c>
      <c r="L14" s="129">
        <v>0</v>
      </c>
      <c r="M14" s="129">
        <v>0</v>
      </c>
      <c r="N14" s="129">
        <v>0</v>
      </c>
      <c r="O14" s="129">
        <v>0</v>
      </c>
      <c r="P14" s="129">
        <v>0</v>
      </c>
      <c r="Q14" s="129">
        <v>0</v>
      </c>
      <c r="R14" s="129">
        <v>0</v>
      </c>
      <c r="S14" s="129">
        <v>0</v>
      </c>
      <c r="T14" s="129">
        <v>0</v>
      </c>
      <c r="U14" s="129">
        <v>0</v>
      </c>
    </row>
    <row r="15" spans="1:21" ht="90.75" customHeight="1" x14ac:dyDescent="0.25">
      <c r="A15" s="103" t="s">
        <v>22</v>
      </c>
      <c r="B15" s="103" t="s">
        <v>23</v>
      </c>
      <c r="C15" s="106">
        <v>3</v>
      </c>
      <c r="D15" s="10" t="s">
        <v>28</v>
      </c>
      <c r="E15" s="128" t="s">
        <v>26</v>
      </c>
      <c r="F15" s="129">
        <v>89.5</v>
      </c>
      <c r="G15" s="129">
        <v>90.2</v>
      </c>
      <c r="H15" s="129">
        <v>91</v>
      </c>
      <c r="I15" s="129">
        <v>100</v>
      </c>
      <c r="J15" s="129">
        <v>93.9</v>
      </c>
      <c r="K15" s="129">
        <v>95</v>
      </c>
      <c r="L15" s="129">
        <v>100</v>
      </c>
      <c r="M15" s="129">
        <v>100</v>
      </c>
      <c r="N15" s="129">
        <v>100</v>
      </c>
      <c r="O15" s="129">
        <v>100</v>
      </c>
      <c r="P15" s="129">
        <v>100</v>
      </c>
      <c r="Q15" s="129">
        <v>100</v>
      </c>
      <c r="R15" s="129">
        <v>100</v>
      </c>
      <c r="S15" s="129">
        <v>100</v>
      </c>
      <c r="T15" s="129">
        <v>100</v>
      </c>
      <c r="U15" s="129">
        <v>100</v>
      </c>
    </row>
    <row r="16" spans="1:21" ht="56.25" x14ac:dyDescent="0.25">
      <c r="A16" s="130" t="s">
        <v>22</v>
      </c>
      <c r="B16" s="130" t="s">
        <v>23</v>
      </c>
      <c r="C16" s="131">
        <v>4</v>
      </c>
      <c r="D16" s="10" t="s">
        <v>29</v>
      </c>
      <c r="E16" s="128" t="s">
        <v>26</v>
      </c>
      <c r="F16" s="129">
        <v>46.5</v>
      </c>
      <c r="G16" s="129">
        <v>47</v>
      </c>
      <c r="H16" s="129">
        <v>25.8</v>
      </c>
      <c r="I16" s="129">
        <v>25.8</v>
      </c>
      <c r="J16" s="129">
        <v>42</v>
      </c>
      <c r="K16" s="129">
        <v>42</v>
      </c>
      <c r="L16" s="129">
        <v>42</v>
      </c>
      <c r="M16" s="129">
        <v>42</v>
      </c>
      <c r="N16" s="129">
        <v>42</v>
      </c>
      <c r="O16" s="129">
        <v>42</v>
      </c>
      <c r="P16" s="129">
        <v>42</v>
      </c>
      <c r="Q16" s="129">
        <v>42</v>
      </c>
      <c r="R16" s="129">
        <v>42</v>
      </c>
      <c r="S16" s="129">
        <v>42</v>
      </c>
      <c r="T16" s="129">
        <v>42</v>
      </c>
      <c r="U16" s="129">
        <v>42</v>
      </c>
    </row>
    <row r="17" spans="1:21" ht="90" x14ac:dyDescent="0.25">
      <c r="A17" s="103" t="s">
        <v>22</v>
      </c>
      <c r="B17" s="103" t="s">
        <v>23</v>
      </c>
      <c r="C17" s="106">
        <v>5</v>
      </c>
      <c r="D17" s="10" t="s">
        <v>30</v>
      </c>
      <c r="E17" s="128" t="s">
        <v>26</v>
      </c>
      <c r="F17" s="129">
        <v>93</v>
      </c>
      <c r="G17" s="129">
        <v>95</v>
      </c>
      <c r="H17" s="129">
        <v>100</v>
      </c>
      <c r="I17" s="129">
        <v>100</v>
      </c>
      <c r="J17" s="129">
        <v>100</v>
      </c>
      <c r="K17" s="129">
        <v>100</v>
      </c>
      <c r="L17" s="129">
        <v>100</v>
      </c>
      <c r="M17" s="129">
        <v>100</v>
      </c>
      <c r="N17" s="129">
        <v>100</v>
      </c>
      <c r="O17" s="129">
        <v>100</v>
      </c>
      <c r="P17" s="129">
        <v>100</v>
      </c>
      <c r="Q17" s="129">
        <v>100</v>
      </c>
      <c r="R17" s="129">
        <v>100</v>
      </c>
      <c r="S17" s="129">
        <v>100</v>
      </c>
      <c r="T17" s="129">
        <v>100</v>
      </c>
      <c r="U17" s="129">
        <v>100</v>
      </c>
    </row>
    <row r="18" spans="1:21" ht="56.25" customHeight="1" x14ac:dyDescent="0.25">
      <c r="A18" s="103" t="s">
        <v>22</v>
      </c>
      <c r="B18" s="103" t="s">
        <v>23</v>
      </c>
      <c r="C18" s="106">
        <v>6</v>
      </c>
      <c r="D18" s="10" t="s">
        <v>31</v>
      </c>
      <c r="E18" s="128" t="s">
        <v>26</v>
      </c>
      <c r="F18" s="129">
        <v>0</v>
      </c>
      <c r="G18" s="129">
        <v>0</v>
      </c>
      <c r="H18" s="129">
        <v>0</v>
      </c>
      <c r="I18" s="129">
        <v>0</v>
      </c>
      <c r="J18" s="129">
        <v>0</v>
      </c>
      <c r="K18" s="129">
        <v>0</v>
      </c>
      <c r="L18" s="129">
        <v>0</v>
      </c>
      <c r="M18" s="129">
        <v>0</v>
      </c>
      <c r="N18" s="129">
        <v>0</v>
      </c>
      <c r="O18" s="129">
        <v>0</v>
      </c>
      <c r="P18" s="129">
        <v>0</v>
      </c>
      <c r="Q18" s="129">
        <v>0</v>
      </c>
      <c r="R18" s="129">
        <v>0</v>
      </c>
      <c r="S18" s="129">
        <v>0</v>
      </c>
      <c r="T18" s="129">
        <v>0</v>
      </c>
      <c r="U18" s="129">
        <v>0</v>
      </c>
    </row>
    <row r="19" spans="1:21" ht="102" customHeight="1" x14ac:dyDescent="0.25">
      <c r="A19" s="103" t="s">
        <v>22</v>
      </c>
      <c r="B19" s="103" t="s">
        <v>23</v>
      </c>
      <c r="C19" s="106">
        <v>7</v>
      </c>
      <c r="D19" s="10" t="s">
        <v>32</v>
      </c>
      <c r="E19" s="128" t="s">
        <v>26</v>
      </c>
      <c r="F19" s="129">
        <v>0</v>
      </c>
      <c r="G19" s="129">
        <v>15</v>
      </c>
      <c r="H19" s="129">
        <v>60</v>
      </c>
      <c r="I19" s="129">
        <v>30</v>
      </c>
      <c r="J19" s="129">
        <v>100</v>
      </c>
      <c r="K19" s="129">
        <v>100</v>
      </c>
      <c r="L19" s="129">
        <v>100</v>
      </c>
      <c r="M19" s="129">
        <v>100</v>
      </c>
      <c r="N19" s="129">
        <v>100</v>
      </c>
      <c r="O19" s="129">
        <v>100</v>
      </c>
      <c r="P19" s="129">
        <v>100</v>
      </c>
      <c r="Q19" s="129">
        <v>100</v>
      </c>
      <c r="R19" s="129">
        <v>100</v>
      </c>
      <c r="S19" s="129">
        <v>100</v>
      </c>
      <c r="T19" s="129">
        <v>100</v>
      </c>
      <c r="U19" s="129">
        <v>100</v>
      </c>
    </row>
    <row r="20" spans="1:21" ht="67.5" customHeight="1" x14ac:dyDescent="0.25">
      <c r="A20" s="103" t="s">
        <v>22</v>
      </c>
      <c r="B20" s="103" t="s">
        <v>23</v>
      </c>
      <c r="C20" s="106">
        <v>8</v>
      </c>
      <c r="D20" s="10" t="s">
        <v>33</v>
      </c>
      <c r="E20" s="128" t="s">
        <v>26</v>
      </c>
      <c r="F20" s="129">
        <v>23.08</v>
      </c>
      <c r="G20" s="129">
        <v>30.77</v>
      </c>
      <c r="H20" s="129">
        <v>45.4</v>
      </c>
      <c r="I20" s="126">
        <v>36.4</v>
      </c>
      <c r="J20" s="129">
        <v>27.3</v>
      </c>
      <c r="K20" s="129">
        <v>25</v>
      </c>
      <c r="L20" s="129">
        <v>25</v>
      </c>
      <c r="M20" s="129">
        <v>25</v>
      </c>
      <c r="N20" s="129">
        <v>25</v>
      </c>
      <c r="O20" s="129">
        <v>17</v>
      </c>
      <c r="P20" s="129">
        <v>17</v>
      </c>
      <c r="Q20" s="129">
        <v>17</v>
      </c>
      <c r="R20" s="129">
        <v>17</v>
      </c>
      <c r="S20" s="129">
        <v>17</v>
      </c>
      <c r="T20" s="129">
        <v>0</v>
      </c>
      <c r="U20" s="129">
        <v>0</v>
      </c>
    </row>
    <row r="21" spans="1:21" ht="46.5" customHeight="1" x14ac:dyDescent="0.25">
      <c r="A21" s="103" t="s">
        <v>22</v>
      </c>
      <c r="B21" s="103" t="s">
        <v>23</v>
      </c>
      <c r="C21" s="106">
        <v>9</v>
      </c>
      <c r="D21" s="53" t="s">
        <v>34</v>
      </c>
      <c r="E21" s="128" t="s">
        <v>35</v>
      </c>
      <c r="F21" s="126">
        <v>12398.7</v>
      </c>
      <c r="G21" s="126">
        <v>14886.2</v>
      </c>
      <c r="H21" s="126">
        <v>14326.8</v>
      </c>
      <c r="I21" s="126">
        <v>15566.1</v>
      </c>
      <c r="J21" s="126">
        <v>15948.7</v>
      </c>
      <c r="K21" s="126">
        <v>19692.599999999999</v>
      </c>
      <c r="L21" s="126">
        <v>20756</v>
      </c>
      <c r="M21" s="126">
        <v>21752.29</v>
      </c>
      <c r="N21" s="183">
        <v>22948.66</v>
      </c>
      <c r="O21" s="183">
        <v>23751.86</v>
      </c>
      <c r="P21" s="183">
        <v>26741.040000000001</v>
      </c>
      <c r="Q21" s="183">
        <v>27810.68</v>
      </c>
      <c r="R21" s="183">
        <v>28923.11</v>
      </c>
      <c r="S21" s="183">
        <v>30080.03</v>
      </c>
      <c r="T21" s="425">
        <v>31283.23</v>
      </c>
      <c r="U21" s="425">
        <v>32534.560000000001</v>
      </c>
    </row>
    <row r="22" spans="1:21" ht="59.25" customHeight="1" x14ac:dyDescent="0.25">
      <c r="A22" s="103" t="s">
        <v>22</v>
      </c>
      <c r="B22" s="103" t="s">
        <v>23</v>
      </c>
      <c r="C22" s="106">
        <v>10</v>
      </c>
      <c r="D22" s="53" t="s">
        <v>36</v>
      </c>
      <c r="E22" s="128" t="s">
        <v>26</v>
      </c>
      <c r="F22" s="129">
        <v>100</v>
      </c>
      <c r="G22" s="129">
        <v>100</v>
      </c>
      <c r="H22" s="129">
        <v>100</v>
      </c>
      <c r="I22" s="129">
        <v>100</v>
      </c>
      <c r="J22" s="129">
        <v>100</v>
      </c>
      <c r="K22" s="129">
        <v>100</v>
      </c>
      <c r="L22" s="129">
        <v>100</v>
      </c>
      <c r="M22" s="129">
        <v>100</v>
      </c>
      <c r="N22" s="129">
        <v>100</v>
      </c>
      <c r="O22" s="129">
        <v>100</v>
      </c>
      <c r="P22" s="129">
        <v>100</v>
      </c>
      <c r="Q22" s="129">
        <v>100</v>
      </c>
      <c r="R22" s="129">
        <v>100</v>
      </c>
      <c r="S22" s="129">
        <v>100</v>
      </c>
      <c r="T22" s="129">
        <v>100</v>
      </c>
      <c r="U22" s="129">
        <v>100</v>
      </c>
    </row>
    <row r="23" spans="1:21" ht="114.75" customHeight="1" x14ac:dyDescent="0.25">
      <c r="A23" s="103" t="s">
        <v>22</v>
      </c>
      <c r="B23" s="103" t="s">
        <v>23</v>
      </c>
      <c r="C23" s="106">
        <v>11</v>
      </c>
      <c r="D23" s="12" t="s">
        <v>37</v>
      </c>
      <c r="E23" s="104" t="s">
        <v>26</v>
      </c>
      <c r="F23" s="8">
        <v>0</v>
      </c>
      <c r="G23" s="8">
        <v>3.4</v>
      </c>
      <c r="H23" s="129">
        <v>8.4</v>
      </c>
      <c r="I23" s="129">
        <v>5.4</v>
      </c>
      <c r="J23" s="129">
        <v>7</v>
      </c>
      <c r="K23" s="8">
        <v>5</v>
      </c>
      <c r="L23" s="8">
        <v>5</v>
      </c>
      <c r="M23" s="8">
        <v>5</v>
      </c>
      <c r="N23" s="8">
        <v>5</v>
      </c>
      <c r="O23" s="8">
        <v>5</v>
      </c>
      <c r="P23" s="8">
        <v>5</v>
      </c>
      <c r="Q23" s="8">
        <v>5</v>
      </c>
      <c r="R23" s="8">
        <v>5</v>
      </c>
      <c r="S23" s="8">
        <v>5</v>
      </c>
      <c r="T23" s="8">
        <v>5</v>
      </c>
      <c r="U23" s="8">
        <v>5</v>
      </c>
    </row>
    <row r="24" spans="1:21" ht="46.5" customHeight="1" x14ac:dyDescent="0.25">
      <c r="A24" s="103" t="s">
        <v>22</v>
      </c>
      <c r="B24" s="103" t="s">
        <v>23</v>
      </c>
      <c r="C24" s="106">
        <v>12</v>
      </c>
      <c r="D24" s="53" t="s">
        <v>686</v>
      </c>
      <c r="E24" s="128" t="s">
        <v>26</v>
      </c>
      <c r="F24" s="129">
        <v>0</v>
      </c>
      <c r="G24" s="129">
        <v>100</v>
      </c>
      <c r="H24" s="129">
        <v>100</v>
      </c>
      <c r="I24" s="129">
        <v>100</v>
      </c>
      <c r="J24" s="129">
        <v>100</v>
      </c>
      <c r="K24" s="129">
        <v>100</v>
      </c>
      <c r="L24" s="129">
        <v>100</v>
      </c>
      <c r="M24" s="129">
        <v>100</v>
      </c>
      <c r="N24" s="129">
        <v>100</v>
      </c>
      <c r="O24" s="129">
        <v>100</v>
      </c>
      <c r="P24" s="129">
        <v>100</v>
      </c>
      <c r="Q24" s="129">
        <v>100</v>
      </c>
      <c r="R24" s="129">
        <v>100</v>
      </c>
      <c r="S24" s="129">
        <v>100</v>
      </c>
      <c r="T24" s="129">
        <v>100</v>
      </c>
      <c r="U24" s="129">
        <v>100</v>
      </c>
    </row>
    <row r="25" spans="1:21" ht="78.75" x14ac:dyDescent="0.25">
      <c r="A25" s="103" t="s">
        <v>22</v>
      </c>
      <c r="B25" s="103" t="s">
        <v>23</v>
      </c>
      <c r="C25" s="106">
        <v>13</v>
      </c>
      <c r="D25" s="53" t="s">
        <v>687</v>
      </c>
      <c r="E25" s="128" t="s">
        <v>26</v>
      </c>
      <c r="F25" s="129">
        <v>0</v>
      </c>
      <c r="G25" s="129">
        <v>0</v>
      </c>
      <c r="H25" s="129">
        <v>100</v>
      </c>
      <c r="I25" s="129">
        <v>100</v>
      </c>
      <c r="J25" s="129">
        <v>100</v>
      </c>
      <c r="K25" s="129">
        <v>100</v>
      </c>
      <c r="L25" s="129">
        <v>100</v>
      </c>
      <c r="M25" s="129">
        <v>100</v>
      </c>
      <c r="N25" s="129">
        <v>100</v>
      </c>
      <c r="O25" s="129">
        <v>100</v>
      </c>
      <c r="P25" s="129">
        <v>100</v>
      </c>
      <c r="Q25" s="129">
        <v>100</v>
      </c>
      <c r="R25" s="129">
        <v>100</v>
      </c>
      <c r="S25" s="129">
        <v>100</v>
      </c>
      <c r="T25" s="129">
        <v>100</v>
      </c>
      <c r="U25" s="129">
        <v>100</v>
      </c>
    </row>
    <row r="26" spans="1:21" ht="91.5" customHeight="1" x14ac:dyDescent="0.25">
      <c r="A26" s="103" t="s">
        <v>22</v>
      </c>
      <c r="B26" s="103" t="s">
        <v>23</v>
      </c>
      <c r="C26" s="106">
        <v>14</v>
      </c>
      <c r="D26" s="53" t="s">
        <v>38</v>
      </c>
      <c r="E26" s="128" t="s">
        <v>26</v>
      </c>
      <c r="F26" s="129">
        <v>0</v>
      </c>
      <c r="G26" s="129">
        <v>0</v>
      </c>
      <c r="H26" s="129">
        <v>0</v>
      </c>
      <c r="I26" s="129">
        <v>0</v>
      </c>
      <c r="J26" s="129">
        <v>0</v>
      </c>
      <c r="K26" s="129">
        <v>0</v>
      </c>
      <c r="L26" s="129">
        <v>0</v>
      </c>
      <c r="M26" s="129">
        <v>0</v>
      </c>
      <c r="N26" s="129">
        <v>0</v>
      </c>
      <c r="O26" s="129">
        <v>0</v>
      </c>
      <c r="P26" s="129">
        <v>0</v>
      </c>
      <c r="Q26" s="129">
        <v>0</v>
      </c>
      <c r="R26" s="129">
        <v>0</v>
      </c>
      <c r="S26" s="129">
        <v>0</v>
      </c>
      <c r="T26" s="129">
        <v>0</v>
      </c>
      <c r="U26" s="129">
        <v>0</v>
      </c>
    </row>
    <row r="27" spans="1:21" ht="45" x14ac:dyDescent="0.25">
      <c r="A27" s="103" t="s">
        <v>22</v>
      </c>
      <c r="B27" s="103" t="s">
        <v>23</v>
      </c>
      <c r="C27" s="106">
        <v>15</v>
      </c>
      <c r="D27" s="10" t="s">
        <v>39</v>
      </c>
      <c r="E27" s="128" t="s">
        <v>26</v>
      </c>
      <c r="F27" s="129">
        <v>10</v>
      </c>
      <c r="G27" s="129">
        <v>15</v>
      </c>
      <c r="H27" s="129">
        <v>40</v>
      </c>
      <c r="I27" s="129">
        <v>15</v>
      </c>
      <c r="J27" s="129">
        <v>60</v>
      </c>
      <c r="K27" s="129">
        <v>70</v>
      </c>
      <c r="L27" s="129">
        <v>80</v>
      </c>
      <c r="M27" s="129">
        <v>100</v>
      </c>
      <c r="N27" s="129">
        <v>100</v>
      </c>
      <c r="O27" s="129">
        <v>100</v>
      </c>
      <c r="P27" s="129">
        <v>100</v>
      </c>
      <c r="Q27" s="129">
        <v>100</v>
      </c>
      <c r="R27" s="129">
        <v>100</v>
      </c>
      <c r="S27" s="129">
        <v>100</v>
      </c>
      <c r="T27" s="129">
        <v>100</v>
      </c>
      <c r="U27" s="129">
        <v>100</v>
      </c>
    </row>
    <row r="28" spans="1:21" ht="36" customHeight="1" x14ac:dyDescent="0.25">
      <c r="A28" s="103" t="s">
        <v>22</v>
      </c>
      <c r="B28" s="103" t="s">
        <v>23</v>
      </c>
      <c r="C28" s="106">
        <v>16</v>
      </c>
      <c r="D28" s="53" t="s">
        <v>40</v>
      </c>
      <c r="E28" s="128" t="s">
        <v>26</v>
      </c>
      <c r="F28" s="129">
        <v>63</v>
      </c>
      <c r="G28" s="129">
        <v>65</v>
      </c>
      <c r="H28" s="129">
        <v>65</v>
      </c>
      <c r="I28" s="129">
        <v>65</v>
      </c>
      <c r="J28" s="129">
        <v>70</v>
      </c>
      <c r="K28" s="129">
        <v>70</v>
      </c>
      <c r="L28" s="129">
        <v>70</v>
      </c>
      <c r="M28" s="129">
        <v>70</v>
      </c>
      <c r="N28" s="129">
        <v>70</v>
      </c>
      <c r="O28" s="129">
        <v>70</v>
      </c>
      <c r="P28" s="129">
        <v>70</v>
      </c>
      <c r="Q28" s="129">
        <v>70</v>
      </c>
      <c r="R28" s="129">
        <v>70</v>
      </c>
      <c r="S28" s="129">
        <v>70</v>
      </c>
      <c r="T28" s="129">
        <v>70</v>
      </c>
      <c r="U28" s="129">
        <v>70</v>
      </c>
    </row>
    <row r="29" spans="1:21" ht="22.5" x14ac:dyDescent="0.25">
      <c r="A29" s="103" t="s">
        <v>22</v>
      </c>
      <c r="B29" s="103" t="s">
        <v>23</v>
      </c>
      <c r="C29" s="106">
        <v>17</v>
      </c>
      <c r="D29" s="53" t="s">
        <v>41</v>
      </c>
      <c r="E29" s="128" t="s">
        <v>42</v>
      </c>
      <c r="F29" s="129">
        <v>0</v>
      </c>
      <c r="G29" s="129">
        <v>0</v>
      </c>
      <c r="H29" s="129">
        <v>3</v>
      </c>
      <c r="I29" s="129">
        <v>3</v>
      </c>
      <c r="J29" s="129">
        <v>4</v>
      </c>
      <c r="K29" s="129">
        <v>3</v>
      </c>
      <c r="L29" s="129">
        <v>3</v>
      </c>
      <c r="M29" s="129">
        <v>3</v>
      </c>
      <c r="N29" s="129">
        <v>3</v>
      </c>
      <c r="O29" s="129">
        <v>3</v>
      </c>
      <c r="P29" s="129">
        <v>3</v>
      </c>
      <c r="Q29" s="129">
        <v>3</v>
      </c>
      <c r="R29" s="129">
        <v>3</v>
      </c>
      <c r="S29" s="129">
        <v>3</v>
      </c>
      <c r="T29" s="129">
        <v>3</v>
      </c>
      <c r="U29" s="129">
        <v>3</v>
      </c>
    </row>
    <row r="30" spans="1:21" ht="46.5" customHeight="1" x14ac:dyDescent="0.25">
      <c r="A30" s="103" t="s">
        <v>22</v>
      </c>
      <c r="B30" s="103" t="s">
        <v>23</v>
      </c>
      <c r="C30" s="106">
        <v>18</v>
      </c>
      <c r="D30" s="53" t="s">
        <v>43</v>
      </c>
      <c r="E30" s="128" t="s">
        <v>26</v>
      </c>
      <c r="F30" s="129">
        <v>0</v>
      </c>
      <c r="G30" s="129">
        <v>78</v>
      </c>
      <c r="H30" s="129">
        <v>96.8</v>
      </c>
      <c r="I30" s="129">
        <v>93.7</v>
      </c>
      <c r="J30" s="129">
        <v>99</v>
      </c>
      <c r="K30" s="129">
        <v>85</v>
      </c>
      <c r="L30" s="129">
        <v>85</v>
      </c>
      <c r="M30" s="129">
        <v>85</v>
      </c>
      <c r="N30" s="129">
        <v>85</v>
      </c>
      <c r="O30" s="129">
        <v>85</v>
      </c>
      <c r="P30" s="129">
        <v>85</v>
      </c>
      <c r="Q30" s="129">
        <v>85</v>
      </c>
      <c r="R30" s="129">
        <v>85</v>
      </c>
      <c r="S30" s="129">
        <v>85</v>
      </c>
      <c r="T30" s="129">
        <v>85</v>
      </c>
      <c r="U30" s="129">
        <v>85</v>
      </c>
    </row>
    <row r="31" spans="1:21" ht="251.25" customHeight="1" x14ac:dyDescent="0.25">
      <c r="A31" s="103" t="s">
        <v>22</v>
      </c>
      <c r="B31" s="103" t="s">
        <v>23</v>
      </c>
      <c r="C31" s="104">
        <v>19</v>
      </c>
      <c r="D31" s="295" t="s">
        <v>721</v>
      </c>
      <c r="E31" s="128" t="s">
        <v>74</v>
      </c>
      <c r="F31" s="129"/>
      <c r="G31" s="129"/>
      <c r="H31" s="129"/>
      <c r="I31" s="129"/>
      <c r="J31" s="129"/>
      <c r="K31" s="129"/>
      <c r="L31" s="129"/>
      <c r="M31" s="129"/>
      <c r="N31" s="129"/>
      <c r="O31" s="129"/>
      <c r="P31" s="129">
        <v>10</v>
      </c>
      <c r="Q31" s="129">
        <v>10</v>
      </c>
      <c r="R31" s="129">
        <v>10</v>
      </c>
      <c r="S31" s="129">
        <v>10</v>
      </c>
      <c r="T31" s="129">
        <v>10</v>
      </c>
      <c r="U31" s="129">
        <v>10</v>
      </c>
    </row>
    <row r="32" spans="1:21" x14ac:dyDescent="0.25">
      <c r="A32" s="134" t="s">
        <v>22</v>
      </c>
      <c r="B32" s="135" t="s">
        <v>44</v>
      </c>
      <c r="C32" s="168"/>
      <c r="D32" s="332" t="s">
        <v>45</v>
      </c>
      <c r="E32" s="332"/>
      <c r="F32" s="332"/>
      <c r="G32" s="332"/>
      <c r="H32" s="332"/>
      <c r="I32" s="332"/>
      <c r="J32" s="332"/>
      <c r="K32" s="332"/>
      <c r="L32" s="332"/>
      <c r="M32" s="177"/>
      <c r="N32" s="119"/>
      <c r="O32" s="119"/>
      <c r="P32" s="119"/>
      <c r="Q32" s="119"/>
      <c r="R32" s="119"/>
      <c r="S32" s="119"/>
      <c r="T32" s="119"/>
      <c r="U32" s="119"/>
    </row>
    <row r="33" spans="1:21" ht="93" customHeight="1" x14ac:dyDescent="0.25">
      <c r="A33" s="103" t="s">
        <v>22</v>
      </c>
      <c r="B33" s="103" t="s">
        <v>44</v>
      </c>
      <c r="C33" s="106">
        <v>1</v>
      </c>
      <c r="D33" s="53" t="s">
        <v>46</v>
      </c>
      <c r="E33" s="128" t="s">
        <v>26</v>
      </c>
      <c r="F33" s="129">
        <v>100</v>
      </c>
      <c r="G33" s="129">
        <v>100</v>
      </c>
      <c r="H33" s="129">
        <v>100</v>
      </c>
      <c r="I33" s="126">
        <v>100</v>
      </c>
      <c r="J33" s="126">
        <v>100</v>
      </c>
      <c r="K33" s="126">
        <v>100</v>
      </c>
      <c r="L33" s="126">
        <v>100</v>
      </c>
      <c r="M33" s="129">
        <v>100</v>
      </c>
      <c r="N33" s="126">
        <v>100</v>
      </c>
      <c r="O33" s="126">
        <v>100</v>
      </c>
      <c r="P33" s="126">
        <v>100</v>
      </c>
      <c r="Q33" s="126">
        <v>100</v>
      </c>
      <c r="R33" s="126">
        <v>100</v>
      </c>
      <c r="S33" s="126">
        <v>100</v>
      </c>
      <c r="T33" s="126">
        <v>100</v>
      </c>
      <c r="U33" s="126">
        <v>100</v>
      </c>
    </row>
    <row r="34" spans="1:21" ht="68.25" customHeight="1" x14ac:dyDescent="0.25">
      <c r="A34" s="103" t="s">
        <v>22</v>
      </c>
      <c r="B34" s="103" t="s">
        <v>44</v>
      </c>
      <c r="C34" s="106">
        <v>2</v>
      </c>
      <c r="D34" s="53" t="s">
        <v>47</v>
      </c>
      <c r="E34" s="128" t="s">
        <v>26</v>
      </c>
      <c r="F34" s="129">
        <v>0</v>
      </c>
      <c r="G34" s="129">
        <v>0</v>
      </c>
      <c r="H34" s="129">
        <v>0</v>
      </c>
      <c r="I34" s="126">
        <v>0</v>
      </c>
      <c r="J34" s="126">
        <v>0</v>
      </c>
      <c r="K34" s="126">
        <v>0</v>
      </c>
      <c r="L34" s="126">
        <v>0</v>
      </c>
      <c r="M34" s="129">
        <v>0</v>
      </c>
      <c r="N34" s="178">
        <v>0</v>
      </c>
      <c r="O34" s="178">
        <v>0</v>
      </c>
      <c r="P34" s="178">
        <v>0</v>
      </c>
      <c r="Q34" s="178">
        <v>0</v>
      </c>
      <c r="R34" s="178">
        <v>0</v>
      </c>
      <c r="S34" s="178">
        <v>0</v>
      </c>
      <c r="T34" s="178">
        <v>0</v>
      </c>
      <c r="U34" s="178">
        <v>0</v>
      </c>
    </row>
    <row r="35" spans="1:21" ht="99.75" customHeight="1" x14ac:dyDescent="0.25">
      <c r="A35" s="103" t="s">
        <v>22</v>
      </c>
      <c r="B35" s="103" t="s">
        <v>44</v>
      </c>
      <c r="C35" s="106">
        <v>3</v>
      </c>
      <c r="D35" s="53" t="s">
        <v>48</v>
      </c>
      <c r="E35" s="128" t="s">
        <v>26</v>
      </c>
      <c r="F35" s="126">
        <v>2.15</v>
      </c>
      <c r="G35" s="126">
        <v>2.1</v>
      </c>
      <c r="H35" s="126">
        <v>1.64</v>
      </c>
      <c r="I35" s="126">
        <v>2</v>
      </c>
      <c r="J35" s="126">
        <v>1.4</v>
      </c>
      <c r="K35" s="126">
        <v>1.4</v>
      </c>
      <c r="L35" s="126">
        <v>1.4</v>
      </c>
      <c r="M35" s="129">
        <v>1.4</v>
      </c>
      <c r="N35" s="129">
        <v>1.4</v>
      </c>
      <c r="O35" s="129">
        <v>1.4</v>
      </c>
      <c r="P35" s="129">
        <v>1.4</v>
      </c>
      <c r="Q35" s="129">
        <v>1.4</v>
      </c>
      <c r="R35" s="129">
        <v>1.4</v>
      </c>
      <c r="S35" s="129">
        <v>1.4</v>
      </c>
      <c r="T35" s="129">
        <v>1.4</v>
      </c>
      <c r="U35" s="129">
        <v>1.4</v>
      </c>
    </row>
    <row r="36" spans="1:21" ht="78.75" x14ac:dyDescent="0.25">
      <c r="A36" s="103" t="s">
        <v>22</v>
      </c>
      <c r="B36" s="103" t="s">
        <v>44</v>
      </c>
      <c r="C36" s="106">
        <v>4</v>
      </c>
      <c r="D36" s="53" t="s">
        <v>49</v>
      </c>
      <c r="E36" s="128" t="s">
        <v>26</v>
      </c>
      <c r="F36" s="129">
        <v>32.5</v>
      </c>
      <c r="G36" s="129">
        <v>41.9</v>
      </c>
      <c r="H36" s="129">
        <v>53.4</v>
      </c>
      <c r="I36" s="129">
        <v>58.5</v>
      </c>
      <c r="J36" s="129">
        <v>71.7</v>
      </c>
      <c r="K36" s="129">
        <v>71.7</v>
      </c>
      <c r="L36" s="8">
        <v>80</v>
      </c>
      <c r="M36" s="8">
        <v>80</v>
      </c>
      <c r="N36" s="8">
        <v>100</v>
      </c>
      <c r="O36" s="8">
        <v>100</v>
      </c>
      <c r="P36" s="8">
        <v>100</v>
      </c>
      <c r="Q36" s="8">
        <v>100</v>
      </c>
      <c r="R36" s="8">
        <v>100</v>
      </c>
      <c r="S36" s="8">
        <v>100</v>
      </c>
      <c r="T36" s="8">
        <v>100</v>
      </c>
      <c r="U36" s="8">
        <v>100</v>
      </c>
    </row>
    <row r="37" spans="1:21" ht="22.5" x14ac:dyDescent="0.25">
      <c r="A37" s="103" t="s">
        <v>22</v>
      </c>
      <c r="B37" s="103" t="s">
        <v>44</v>
      </c>
      <c r="C37" s="106"/>
      <c r="D37" s="137" t="s">
        <v>50</v>
      </c>
      <c r="E37" s="128" t="s">
        <v>26</v>
      </c>
      <c r="F37" s="129">
        <v>32.5</v>
      </c>
      <c r="G37" s="129">
        <v>41.9</v>
      </c>
      <c r="H37" s="129">
        <v>43.9</v>
      </c>
      <c r="I37" s="129">
        <v>40.700000000000003</v>
      </c>
      <c r="J37" s="129">
        <v>42</v>
      </c>
      <c r="K37" s="129">
        <v>40.700000000000003</v>
      </c>
      <c r="L37" s="8">
        <v>40.700000000000003</v>
      </c>
      <c r="M37" s="8">
        <v>40.700000000000003</v>
      </c>
      <c r="N37" s="8">
        <v>42</v>
      </c>
      <c r="O37" s="8">
        <v>40</v>
      </c>
      <c r="P37" s="8">
        <v>37</v>
      </c>
      <c r="Q37" s="8">
        <v>35</v>
      </c>
      <c r="R37" s="8">
        <v>35</v>
      </c>
      <c r="S37" s="8">
        <v>35</v>
      </c>
      <c r="T37" s="8">
        <v>35</v>
      </c>
      <c r="U37" s="8">
        <v>35</v>
      </c>
    </row>
    <row r="38" spans="1:21" ht="22.5" x14ac:dyDescent="0.25">
      <c r="A38" s="103" t="s">
        <v>22</v>
      </c>
      <c r="B38" s="103" t="s">
        <v>44</v>
      </c>
      <c r="C38" s="106"/>
      <c r="D38" s="137" t="s">
        <v>51</v>
      </c>
      <c r="E38" s="128" t="s">
        <v>26</v>
      </c>
      <c r="F38" s="129">
        <v>0</v>
      </c>
      <c r="G38" s="129">
        <v>0</v>
      </c>
      <c r="H38" s="129">
        <v>9.3000000000000007</v>
      </c>
      <c r="I38" s="129">
        <v>17.8</v>
      </c>
      <c r="J38" s="129">
        <v>29.7</v>
      </c>
      <c r="K38" s="129">
        <v>33.9</v>
      </c>
      <c r="L38" s="8">
        <v>39.299999999999997</v>
      </c>
      <c r="M38" s="8">
        <v>39.299999999999997</v>
      </c>
      <c r="N38" s="8">
        <v>52</v>
      </c>
      <c r="O38" s="8">
        <v>54</v>
      </c>
      <c r="P38" s="8">
        <v>56</v>
      </c>
      <c r="Q38" s="8">
        <v>57</v>
      </c>
      <c r="R38" s="8">
        <v>56</v>
      </c>
      <c r="S38" s="8">
        <v>56</v>
      </c>
      <c r="T38" s="8">
        <v>56</v>
      </c>
      <c r="U38" s="8">
        <v>56</v>
      </c>
    </row>
    <row r="39" spans="1:21" ht="22.5" x14ac:dyDescent="0.25">
      <c r="A39" s="103" t="s">
        <v>22</v>
      </c>
      <c r="B39" s="103" t="s">
        <v>44</v>
      </c>
      <c r="C39" s="106"/>
      <c r="D39" s="137" t="s">
        <v>52</v>
      </c>
      <c r="E39" s="128" t="s">
        <v>26</v>
      </c>
      <c r="F39" s="129">
        <v>0</v>
      </c>
      <c r="G39" s="129">
        <v>0</v>
      </c>
      <c r="H39" s="129">
        <v>0</v>
      </c>
      <c r="I39" s="129">
        <v>0</v>
      </c>
      <c r="J39" s="129">
        <v>0</v>
      </c>
      <c r="K39" s="129">
        <v>0</v>
      </c>
      <c r="L39" s="8">
        <v>0</v>
      </c>
      <c r="M39" s="8">
        <v>0</v>
      </c>
      <c r="N39" s="8">
        <v>6</v>
      </c>
      <c r="O39" s="8">
        <v>6</v>
      </c>
      <c r="P39" s="8">
        <v>7</v>
      </c>
      <c r="Q39" s="8">
        <v>8</v>
      </c>
      <c r="R39" s="8">
        <v>9</v>
      </c>
      <c r="S39" s="8">
        <v>9</v>
      </c>
      <c r="T39" s="8">
        <v>9</v>
      </c>
      <c r="U39" s="8">
        <v>9</v>
      </c>
    </row>
    <row r="40" spans="1:21" ht="78.75" x14ac:dyDescent="0.25">
      <c r="A40" s="103" t="s">
        <v>22</v>
      </c>
      <c r="B40" s="103" t="s">
        <v>44</v>
      </c>
      <c r="C40" s="106">
        <v>5</v>
      </c>
      <c r="D40" s="53" t="s">
        <v>53</v>
      </c>
      <c r="E40" s="128" t="s">
        <v>26</v>
      </c>
      <c r="F40" s="129">
        <v>60</v>
      </c>
      <c r="G40" s="129">
        <v>60</v>
      </c>
      <c r="H40" s="129">
        <v>60</v>
      </c>
      <c r="I40" s="129">
        <v>50</v>
      </c>
      <c r="J40" s="129">
        <v>50</v>
      </c>
      <c r="K40" s="129">
        <v>50</v>
      </c>
      <c r="L40" s="129">
        <v>50</v>
      </c>
      <c r="M40" s="129">
        <v>50</v>
      </c>
      <c r="N40" s="129">
        <v>40</v>
      </c>
      <c r="O40" s="129">
        <v>30</v>
      </c>
      <c r="P40" s="129">
        <v>30</v>
      </c>
      <c r="Q40" s="129">
        <v>30</v>
      </c>
      <c r="R40" s="129">
        <v>30</v>
      </c>
      <c r="S40" s="129">
        <v>30</v>
      </c>
      <c r="T40" s="129">
        <v>30</v>
      </c>
      <c r="U40" s="129">
        <v>30</v>
      </c>
    </row>
    <row r="41" spans="1:21" ht="67.5" x14ac:dyDescent="0.25">
      <c r="A41" s="103" t="s">
        <v>22</v>
      </c>
      <c r="B41" s="103" t="s">
        <v>44</v>
      </c>
      <c r="C41" s="106">
        <v>6</v>
      </c>
      <c r="D41" s="53" t="s">
        <v>54</v>
      </c>
      <c r="E41" s="128" t="s">
        <v>26</v>
      </c>
      <c r="F41" s="129">
        <v>81.33</v>
      </c>
      <c r="G41" s="129">
        <v>80.7</v>
      </c>
      <c r="H41" s="129">
        <v>80.7</v>
      </c>
      <c r="I41" s="129">
        <v>81.900000000000006</v>
      </c>
      <c r="J41" s="129">
        <v>83.1</v>
      </c>
      <c r="K41" s="129">
        <v>83.1</v>
      </c>
      <c r="L41" s="129">
        <v>83.1</v>
      </c>
      <c r="M41" s="129">
        <v>83.1</v>
      </c>
      <c r="N41" s="179">
        <v>83.1</v>
      </c>
      <c r="O41" s="179">
        <v>84.1</v>
      </c>
      <c r="P41" s="179">
        <v>84.1</v>
      </c>
      <c r="Q41" s="179">
        <v>84.1</v>
      </c>
      <c r="R41" s="179">
        <v>84.1</v>
      </c>
      <c r="S41" s="179">
        <v>84.1</v>
      </c>
      <c r="T41" s="179">
        <v>84.1</v>
      </c>
      <c r="U41" s="179">
        <v>84.1</v>
      </c>
    </row>
    <row r="42" spans="1:21" ht="46.5" customHeight="1" x14ac:dyDescent="0.25">
      <c r="A42" s="103" t="s">
        <v>22</v>
      </c>
      <c r="B42" s="103" t="s">
        <v>44</v>
      </c>
      <c r="C42" s="106">
        <v>7</v>
      </c>
      <c r="D42" s="53" t="s">
        <v>55</v>
      </c>
      <c r="E42" s="128" t="s">
        <v>26</v>
      </c>
      <c r="F42" s="126">
        <v>80.959999999999994</v>
      </c>
      <c r="G42" s="129">
        <v>92.5</v>
      </c>
      <c r="H42" s="129">
        <v>87.4</v>
      </c>
      <c r="I42" s="129">
        <v>86.9</v>
      </c>
      <c r="J42" s="129">
        <v>76.3</v>
      </c>
      <c r="K42" s="129">
        <v>82.4</v>
      </c>
      <c r="L42" s="129">
        <v>82.4</v>
      </c>
      <c r="M42" s="129">
        <v>82.4</v>
      </c>
      <c r="N42" s="129">
        <v>82.4</v>
      </c>
      <c r="O42" s="129">
        <v>82.4</v>
      </c>
      <c r="P42" s="129">
        <v>82.4</v>
      </c>
      <c r="Q42" s="129">
        <v>82.4</v>
      </c>
      <c r="R42" s="129">
        <v>82.4</v>
      </c>
      <c r="S42" s="129">
        <v>82.4</v>
      </c>
      <c r="T42" s="129">
        <v>82.4</v>
      </c>
      <c r="U42" s="129">
        <v>82.4</v>
      </c>
    </row>
    <row r="43" spans="1:21" ht="72" customHeight="1" x14ac:dyDescent="0.25">
      <c r="A43" s="103" t="s">
        <v>22</v>
      </c>
      <c r="B43" s="103" t="s">
        <v>44</v>
      </c>
      <c r="C43" s="106">
        <v>8</v>
      </c>
      <c r="D43" s="53" t="s">
        <v>56</v>
      </c>
      <c r="E43" s="128" t="s">
        <v>26</v>
      </c>
      <c r="F43" s="129">
        <v>0</v>
      </c>
      <c r="G43" s="129">
        <v>0</v>
      </c>
      <c r="H43" s="129">
        <v>0</v>
      </c>
      <c r="I43" s="129">
        <v>0</v>
      </c>
      <c r="J43" s="129">
        <v>0</v>
      </c>
      <c r="K43" s="129">
        <v>0</v>
      </c>
      <c r="L43" s="129">
        <v>0</v>
      </c>
      <c r="M43" s="129">
        <v>0</v>
      </c>
      <c r="N43" s="178">
        <v>0</v>
      </c>
      <c r="O43" s="178">
        <v>0</v>
      </c>
      <c r="P43" s="178">
        <v>0</v>
      </c>
      <c r="Q43" s="178">
        <v>0</v>
      </c>
      <c r="R43" s="178">
        <v>0</v>
      </c>
      <c r="S43" s="178">
        <v>0</v>
      </c>
      <c r="T43" s="178">
        <v>0</v>
      </c>
      <c r="U43" s="178">
        <v>0</v>
      </c>
    </row>
    <row r="44" spans="1:21" ht="34.5" customHeight="1" x14ac:dyDescent="0.25">
      <c r="A44" s="103" t="s">
        <v>22</v>
      </c>
      <c r="B44" s="103" t="s">
        <v>44</v>
      </c>
      <c r="C44" s="106">
        <v>10</v>
      </c>
      <c r="D44" s="53" t="s">
        <v>58</v>
      </c>
      <c r="E44" s="128" t="s">
        <v>59</v>
      </c>
      <c r="F44" s="129">
        <v>21793.21</v>
      </c>
      <c r="G44" s="129">
        <v>23851.15</v>
      </c>
      <c r="H44" s="126">
        <v>23866.98</v>
      </c>
      <c r="I44" s="126">
        <v>25435.07</v>
      </c>
      <c r="J44" s="126">
        <v>26367.37</v>
      </c>
      <c r="K44" s="126">
        <v>28577.51</v>
      </c>
      <c r="L44" s="126">
        <v>30120.7</v>
      </c>
      <c r="M44" s="126">
        <v>31777.34</v>
      </c>
      <c r="N44" s="180">
        <v>33906.42</v>
      </c>
      <c r="O44" s="180">
        <v>35093.14</v>
      </c>
      <c r="P44" s="180">
        <v>35093.14</v>
      </c>
      <c r="Q44" s="180">
        <v>35093.14</v>
      </c>
      <c r="R44" s="180">
        <v>35093.14</v>
      </c>
      <c r="S44" s="180">
        <v>35093.14</v>
      </c>
      <c r="T44" s="425">
        <v>36496.86</v>
      </c>
      <c r="U44" s="425">
        <v>37956.74</v>
      </c>
    </row>
    <row r="45" spans="1:21" ht="46.5" customHeight="1" x14ac:dyDescent="0.25">
      <c r="A45" s="103" t="s">
        <v>22</v>
      </c>
      <c r="B45" s="103" t="s">
        <v>44</v>
      </c>
      <c r="C45" s="106">
        <v>11</v>
      </c>
      <c r="D45" s="53" t="s">
        <v>60</v>
      </c>
      <c r="E45" s="128" t="s">
        <v>26</v>
      </c>
      <c r="F45" s="129">
        <v>100</v>
      </c>
      <c r="G45" s="129">
        <v>100</v>
      </c>
      <c r="H45" s="129">
        <v>100</v>
      </c>
      <c r="I45" s="129">
        <v>100</v>
      </c>
      <c r="J45" s="129">
        <v>100</v>
      </c>
      <c r="K45" s="129">
        <v>100</v>
      </c>
      <c r="L45" s="129">
        <v>100</v>
      </c>
      <c r="M45" s="129">
        <v>100</v>
      </c>
      <c r="N45" s="178">
        <v>100</v>
      </c>
      <c r="O45" s="178">
        <v>100</v>
      </c>
      <c r="P45" s="178">
        <v>100</v>
      </c>
      <c r="Q45" s="178">
        <v>100</v>
      </c>
      <c r="R45" s="178">
        <v>100</v>
      </c>
      <c r="S45" s="178">
        <v>100</v>
      </c>
      <c r="T45" s="178">
        <v>100</v>
      </c>
      <c r="U45" s="178">
        <v>100</v>
      </c>
    </row>
    <row r="46" spans="1:21" ht="77.25" customHeight="1" x14ac:dyDescent="0.25">
      <c r="A46" s="103" t="s">
        <v>22</v>
      </c>
      <c r="B46" s="103" t="s">
        <v>44</v>
      </c>
      <c r="C46" s="106">
        <v>12</v>
      </c>
      <c r="D46" s="53" t="s">
        <v>61</v>
      </c>
      <c r="E46" s="128" t="s">
        <v>26</v>
      </c>
      <c r="F46" s="129">
        <v>10</v>
      </c>
      <c r="G46" s="129">
        <v>15</v>
      </c>
      <c r="H46" s="129">
        <v>15</v>
      </c>
      <c r="I46" s="129">
        <v>15</v>
      </c>
      <c r="J46" s="129">
        <v>18</v>
      </c>
      <c r="K46" s="8">
        <v>15</v>
      </c>
      <c r="L46" s="8">
        <v>15</v>
      </c>
      <c r="M46" s="8">
        <v>15</v>
      </c>
      <c r="N46" s="8">
        <v>15</v>
      </c>
      <c r="O46" s="8">
        <v>10</v>
      </c>
      <c r="P46" s="8">
        <v>10</v>
      </c>
      <c r="Q46" s="8">
        <v>10</v>
      </c>
      <c r="R46" s="8">
        <v>10</v>
      </c>
      <c r="S46" s="8">
        <v>10</v>
      </c>
      <c r="T46" s="8">
        <v>10</v>
      </c>
      <c r="U46" s="8">
        <v>10</v>
      </c>
    </row>
    <row r="47" spans="1:21" ht="44.25" customHeight="1" x14ac:dyDescent="0.25">
      <c r="A47" s="103" t="s">
        <v>22</v>
      </c>
      <c r="B47" s="103" t="s">
        <v>44</v>
      </c>
      <c r="C47" s="106">
        <v>13</v>
      </c>
      <c r="D47" s="53" t="s">
        <v>688</v>
      </c>
      <c r="E47" s="128" t="s">
        <v>26</v>
      </c>
      <c r="F47" s="129">
        <v>0</v>
      </c>
      <c r="G47" s="129">
        <v>0</v>
      </c>
      <c r="H47" s="129">
        <v>100</v>
      </c>
      <c r="I47" s="129">
        <v>100</v>
      </c>
      <c r="J47" s="129">
        <v>100</v>
      </c>
      <c r="K47" s="8">
        <v>100</v>
      </c>
      <c r="L47" s="8">
        <v>100</v>
      </c>
      <c r="M47" s="8">
        <v>100</v>
      </c>
      <c r="N47" s="8">
        <v>100</v>
      </c>
      <c r="O47" s="8">
        <v>100</v>
      </c>
      <c r="P47" s="8">
        <v>100</v>
      </c>
      <c r="Q47" s="8">
        <v>100</v>
      </c>
      <c r="R47" s="8">
        <v>100</v>
      </c>
      <c r="S47" s="8">
        <v>100</v>
      </c>
      <c r="T47" s="8">
        <v>100</v>
      </c>
      <c r="U47" s="8">
        <v>100</v>
      </c>
    </row>
    <row r="48" spans="1:21" ht="47.25" customHeight="1" x14ac:dyDescent="0.25">
      <c r="A48" s="103" t="s">
        <v>22</v>
      </c>
      <c r="B48" s="103" t="s">
        <v>44</v>
      </c>
      <c r="C48" s="106">
        <v>14</v>
      </c>
      <c r="D48" s="53" t="s">
        <v>62</v>
      </c>
      <c r="E48" s="128" t="s">
        <v>26</v>
      </c>
      <c r="F48" s="129">
        <v>0</v>
      </c>
      <c r="G48" s="129">
        <v>0</v>
      </c>
      <c r="H48" s="129">
        <v>100</v>
      </c>
      <c r="I48" s="129">
        <v>100</v>
      </c>
      <c r="J48" s="129">
        <v>100</v>
      </c>
      <c r="K48" s="8">
        <v>100</v>
      </c>
      <c r="L48" s="8">
        <v>100</v>
      </c>
      <c r="M48" s="8">
        <v>100</v>
      </c>
      <c r="N48" s="8">
        <v>100</v>
      </c>
      <c r="O48" s="8">
        <v>100</v>
      </c>
      <c r="P48" s="8">
        <v>100</v>
      </c>
      <c r="Q48" s="8">
        <v>100</v>
      </c>
      <c r="R48" s="8">
        <v>100</v>
      </c>
      <c r="S48" s="8">
        <v>100</v>
      </c>
      <c r="T48" s="8">
        <v>100</v>
      </c>
      <c r="U48" s="8">
        <v>100</v>
      </c>
    </row>
    <row r="49" spans="1:21" ht="93" customHeight="1" x14ac:dyDescent="0.25">
      <c r="A49" s="103" t="s">
        <v>22</v>
      </c>
      <c r="B49" s="103" t="s">
        <v>44</v>
      </c>
      <c r="C49" s="106">
        <v>15</v>
      </c>
      <c r="D49" s="53" t="s">
        <v>63</v>
      </c>
      <c r="E49" s="128" t="s">
        <v>26</v>
      </c>
      <c r="F49" s="129">
        <v>0</v>
      </c>
      <c r="G49" s="129">
        <v>0</v>
      </c>
      <c r="H49" s="129">
        <v>0</v>
      </c>
      <c r="I49" s="129">
        <v>0</v>
      </c>
      <c r="J49" s="129">
        <v>0</v>
      </c>
      <c r="K49" s="129">
        <v>0</v>
      </c>
      <c r="L49" s="129">
        <v>0</v>
      </c>
      <c r="M49" s="129">
        <v>0</v>
      </c>
      <c r="N49" s="178">
        <v>0</v>
      </c>
      <c r="O49" s="178">
        <v>0</v>
      </c>
      <c r="P49" s="178">
        <v>0</v>
      </c>
      <c r="Q49" s="178">
        <v>0</v>
      </c>
      <c r="R49" s="178">
        <v>0</v>
      </c>
      <c r="S49" s="178">
        <v>0</v>
      </c>
      <c r="T49" s="178">
        <v>0</v>
      </c>
      <c r="U49" s="178">
        <v>0</v>
      </c>
    </row>
    <row r="50" spans="1:21" ht="58.5" customHeight="1" x14ac:dyDescent="0.25">
      <c r="A50" s="103" t="s">
        <v>22</v>
      </c>
      <c r="B50" s="103" t="s">
        <v>44</v>
      </c>
      <c r="C50" s="106">
        <v>16</v>
      </c>
      <c r="D50" s="53" t="s">
        <v>64</v>
      </c>
      <c r="E50" s="128" t="s">
        <v>65</v>
      </c>
      <c r="F50" s="126">
        <v>101.95</v>
      </c>
      <c r="G50" s="126">
        <v>19.97</v>
      </c>
      <c r="H50" s="126">
        <v>38.35</v>
      </c>
      <c r="I50" s="126">
        <v>24.08</v>
      </c>
      <c r="J50" s="126">
        <v>34.93</v>
      </c>
      <c r="K50" s="126">
        <v>36.07</v>
      </c>
      <c r="L50" s="126">
        <v>37.51</v>
      </c>
      <c r="M50" s="126">
        <v>39.01</v>
      </c>
      <c r="N50" s="180">
        <v>40</v>
      </c>
      <c r="O50" s="180">
        <v>40</v>
      </c>
      <c r="P50" s="180">
        <v>40</v>
      </c>
      <c r="Q50" s="180">
        <v>40</v>
      </c>
      <c r="R50" s="180">
        <v>40</v>
      </c>
      <c r="S50" s="180">
        <v>40</v>
      </c>
      <c r="T50" s="323">
        <v>39</v>
      </c>
      <c r="U50" s="323">
        <v>28</v>
      </c>
    </row>
    <row r="51" spans="1:21" ht="55.5" customHeight="1" x14ac:dyDescent="0.25">
      <c r="A51" s="103" t="s">
        <v>22</v>
      </c>
      <c r="B51" s="103" t="s">
        <v>44</v>
      </c>
      <c r="C51" s="106">
        <v>17</v>
      </c>
      <c r="D51" s="53" t="s">
        <v>66</v>
      </c>
      <c r="E51" s="128"/>
      <c r="F51" s="129">
        <v>10</v>
      </c>
      <c r="G51" s="129">
        <v>15</v>
      </c>
      <c r="H51" s="129">
        <v>40</v>
      </c>
      <c r="I51" s="129">
        <v>50</v>
      </c>
      <c r="J51" s="129">
        <v>60</v>
      </c>
      <c r="K51" s="129">
        <v>70</v>
      </c>
      <c r="L51" s="129">
        <v>80</v>
      </c>
      <c r="M51" s="129">
        <v>80</v>
      </c>
      <c r="N51" s="129">
        <v>80</v>
      </c>
      <c r="O51" s="129">
        <v>80</v>
      </c>
      <c r="P51" s="129">
        <v>80</v>
      </c>
      <c r="Q51" s="129">
        <v>80</v>
      </c>
      <c r="R51" s="129">
        <v>80</v>
      </c>
      <c r="S51" s="129">
        <v>80</v>
      </c>
      <c r="T51" s="129">
        <v>80</v>
      </c>
      <c r="U51" s="129">
        <v>80</v>
      </c>
    </row>
    <row r="52" spans="1:21" ht="26.25" customHeight="1" x14ac:dyDescent="0.25">
      <c r="A52" s="103" t="s">
        <v>22</v>
      </c>
      <c r="B52" s="103" t="s">
        <v>44</v>
      </c>
      <c r="C52" s="106">
        <v>18</v>
      </c>
      <c r="D52" s="53" t="s">
        <v>67</v>
      </c>
      <c r="E52" s="128" t="s">
        <v>42</v>
      </c>
      <c r="F52" s="129">
        <v>0</v>
      </c>
      <c r="G52" s="129">
        <v>4</v>
      </c>
      <c r="H52" s="129">
        <v>4</v>
      </c>
      <c r="I52" s="129">
        <v>4</v>
      </c>
      <c r="J52" s="129">
        <v>0</v>
      </c>
      <c r="K52" s="129">
        <v>4</v>
      </c>
      <c r="L52" s="129">
        <v>0</v>
      </c>
      <c r="M52" s="129">
        <v>5</v>
      </c>
      <c r="N52" s="129">
        <v>0</v>
      </c>
      <c r="O52" s="129">
        <v>5</v>
      </c>
      <c r="P52" s="129">
        <v>0</v>
      </c>
      <c r="Q52" s="129">
        <v>0</v>
      </c>
      <c r="R52" s="129">
        <v>0</v>
      </c>
      <c r="S52" s="129">
        <v>0</v>
      </c>
      <c r="T52" s="129">
        <v>0</v>
      </c>
      <c r="U52" s="129">
        <v>0</v>
      </c>
    </row>
    <row r="53" spans="1:21" ht="45.75" customHeight="1" x14ac:dyDescent="0.25">
      <c r="A53" s="105" t="s">
        <v>22</v>
      </c>
      <c r="B53" s="105" t="s">
        <v>44</v>
      </c>
      <c r="C53" s="107">
        <v>19</v>
      </c>
      <c r="D53" s="53" t="s">
        <v>68</v>
      </c>
      <c r="E53" s="128" t="s">
        <v>26</v>
      </c>
      <c r="F53" s="129">
        <v>0</v>
      </c>
      <c r="G53" s="129">
        <v>90</v>
      </c>
      <c r="H53" s="129">
        <v>95</v>
      </c>
      <c r="I53" s="129">
        <v>95</v>
      </c>
      <c r="J53" s="129">
        <v>97</v>
      </c>
      <c r="K53" s="129">
        <v>97</v>
      </c>
      <c r="L53" s="129">
        <v>97</v>
      </c>
      <c r="M53" s="129">
        <v>97</v>
      </c>
      <c r="N53" s="129">
        <v>97</v>
      </c>
      <c r="O53" s="129">
        <v>97</v>
      </c>
      <c r="P53" s="129">
        <v>97</v>
      </c>
      <c r="Q53" s="129">
        <v>97</v>
      </c>
      <c r="R53" s="129">
        <v>97</v>
      </c>
      <c r="S53" s="129">
        <v>97</v>
      </c>
      <c r="T53" s="129">
        <v>97</v>
      </c>
      <c r="U53" s="129">
        <v>97</v>
      </c>
    </row>
    <row r="54" spans="1:21" ht="60.6" customHeight="1" x14ac:dyDescent="0.25">
      <c r="A54" s="105" t="s">
        <v>22</v>
      </c>
      <c r="B54" s="105" t="s">
        <v>44</v>
      </c>
      <c r="C54" s="107">
        <v>20</v>
      </c>
      <c r="D54" s="53" t="s">
        <v>534</v>
      </c>
      <c r="E54" s="128" t="s">
        <v>79</v>
      </c>
      <c r="F54" s="129"/>
      <c r="G54" s="129"/>
      <c r="H54" s="129"/>
      <c r="I54" s="129"/>
      <c r="J54" s="129">
        <v>5</v>
      </c>
      <c r="K54" s="129">
        <v>6</v>
      </c>
      <c r="L54" s="129">
        <v>7</v>
      </c>
      <c r="M54" s="129">
        <v>8</v>
      </c>
      <c r="N54" s="129">
        <v>9</v>
      </c>
      <c r="O54" s="129">
        <v>10</v>
      </c>
      <c r="P54" s="129">
        <v>10</v>
      </c>
      <c r="Q54" s="129">
        <v>10</v>
      </c>
      <c r="R54" s="129">
        <v>10</v>
      </c>
      <c r="S54" s="129">
        <v>10</v>
      </c>
      <c r="T54" s="129">
        <v>10</v>
      </c>
      <c r="U54" s="129">
        <v>10</v>
      </c>
    </row>
    <row r="55" spans="1:21" ht="45.75" customHeight="1" x14ac:dyDescent="0.25">
      <c r="A55" s="105" t="s">
        <v>22</v>
      </c>
      <c r="B55" s="105" t="s">
        <v>44</v>
      </c>
      <c r="C55" s="107">
        <v>21</v>
      </c>
      <c r="D55" s="53" t="s">
        <v>535</v>
      </c>
      <c r="E55" s="128" t="s">
        <v>79</v>
      </c>
      <c r="F55" s="129"/>
      <c r="G55" s="129"/>
      <c r="H55" s="129"/>
      <c r="I55" s="129"/>
      <c r="J55" s="129">
        <v>5</v>
      </c>
      <c r="K55" s="129">
        <v>6</v>
      </c>
      <c r="L55" s="129">
        <v>7</v>
      </c>
      <c r="M55" s="129">
        <v>8</v>
      </c>
      <c r="N55" s="129">
        <v>9</v>
      </c>
      <c r="O55" s="129">
        <v>10</v>
      </c>
      <c r="P55" s="129">
        <v>10</v>
      </c>
      <c r="Q55" s="129">
        <v>10</v>
      </c>
      <c r="R55" s="129">
        <v>10</v>
      </c>
      <c r="S55" s="129">
        <v>10</v>
      </c>
      <c r="T55" s="129">
        <v>10</v>
      </c>
      <c r="U55" s="129">
        <v>10</v>
      </c>
    </row>
    <row r="56" spans="1:21" ht="112.5" customHeight="1" x14ac:dyDescent="0.25">
      <c r="A56" s="103" t="s">
        <v>22</v>
      </c>
      <c r="B56" s="103" t="s">
        <v>44</v>
      </c>
      <c r="C56" s="106">
        <v>22</v>
      </c>
      <c r="D56" s="152" t="s">
        <v>524</v>
      </c>
      <c r="E56" s="128" t="s">
        <v>79</v>
      </c>
      <c r="F56" s="129"/>
      <c r="G56" s="129"/>
      <c r="H56" s="129"/>
      <c r="I56" s="129"/>
      <c r="J56" s="129"/>
      <c r="K56" s="129"/>
      <c r="L56" s="154">
        <v>0</v>
      </c>
      <c r="M56" s="154">
        <v>1</v>
      </c>
      <c r="N56" s="154">
        <v>2</v>
      </c>
      <c r="O56" s="153">
        <v>3</v>
      </c>
      <c r="P56" s="153">
        <v>4</v>
      </c>
      <c r="Q56" s="153">
        <v>4</v>
      </c>
      <c r="R56" s="153">
        <v>5</v>
      </c>
      <c r="S56" s="153">
        <v>5</v>
      </c>
      <c r="T56" s="153">
        <v>5</v>
      </c>
      <c r="U56" s="153">
        <v>5</v>
      </c>
    </row>
    <row r="57" spans="1:21" ht="78.75" customHeight="1" x14ac:dyDescent="0.25">
      <c r="A57" s="103" t="s">
        <v>22</v>
      </c>
      <c r="B57" s="103" t="s">
        <v>44</v>
      </c>
      <c r="C57" s="106">
        <v>23</v>
      </c>
      <c r="D57" s="152" t="s">
        <v>525</v>
      </c>
      <c r="E57" s="128" t="s">
        <v>526</v>
      </c>
      <c r="F57" s="129"/>
      <c r="G57" s="129"/>
      <c r="H57" s="129"/>
      <c r="I57" s="129"/>
      <c r="J57" s="129"/>
      <c r="K57" s="129"/>
      <c r="L57" s="154">
        <v>0</v>
      </c>
      <c r="M57" s="154">
        <v>369</v>
      </c>
      <c r="N57" s="154">
        <v>554</v>
      </c>
      <c r="O57" s="153">
        <v>779</v>
      </c>
      <c r="P57" s="153">
        <v>800</v>
      </c>
      <c r="Q57" s="153">
        <v>785</v>
      </c>
      <c r="R57" s="153">
        <v>759</v>
      </c>
      <c r="S57" s="153">
        <v>759</v>
      </c>
      <c r="T57" s="153">
        <v>759</v>
      </c>
      <c r="U57" s="153">
        <v>759</v>
      </c>
    </row>
    <row r="58" spans="1:21" ht="78.75" customHeight="1" x14ac:dyDescent="0.25">
      <c r="A58" s="294" t="s">
        <v>22</v>
      </c>
      <c r="B58" s="294" t="s">
        <v>44</v>
      </c>
      <c r="C58" s="283">
        <v>24</v>
      </c>
      <c r="D58" s="152" t="s">
        <v>720</v>
      </c>
      <c r="E58" s="128" t="s">
        <v>79</v>
      </c>
      <c r="F58" s="129"/>
      <c r="G58" s="129"/>
      <c r="H58" s="129"/>
      <c r="I58" s="129"/>
      <c r="J58" s="129"/>
      <c r="K58" s="129"/>
      <c r="L58" s="154"/>
      <c r="M58" s="154"/>
      <c r="N58" s="154"/>
      <c r="O58" s="153"/>
      <c r="P58" s="153">
        <v>4</v>
      </c>
      <c r="Q58" s="153">
        <v>7</v>
      </c>
      <c r="R58" s="153">
        <v>7</v>
      </c>
      <c r="S58" s="153">
        <v>7</v>
      </c>
      <c r="T58" s="153">
        <v>7</v>
      </c>
      <c r="U58" s="153">
        <v>7</v>
      </c>
    </row>
    <row r="59" spans="1:21" ht="15.75" thickBot="1" x14ac:dyDescent="0.3">
      <c r="A59" s="132" t="s">
        <v>22</v>
      </c>
      <c r="B59" s="133" t="s">
        <v>69</v>
      </c>
      <c r="C59" s="174"/>
      <c r="D59" s="333" t="s">
        <v>70</v>
      </c>
      <c r="E59" s="333"/>
      <c r="F59" s="333"/>
      <c r="G59" s="333"/>
      <c r="H59" s="333"/>
      <c r="I59" s="333"/>
      <c r="J59" s="333"/>
      <c r="K59" s="333"/>
      <c r="L59" s="333"/>
      <c r="M59" s="177"/>
      <c r="N59" s="181"/>
      <c r="O59" s="119"/>
      <c r="P59" s="119"/>
      <c r="Q59" s="119"/>
      <c r="R59" s="119"/>
      <c r="S59" s="119"/>
      <c r="T59" s="119"/>
      <c r="U59" s="119"/>
    </row>
    <row r="60" spans="1:21" ht="69" customHeight="1" x14ac:dyDescent="0.25">
      <c r="A60" s="45" t="s">
        <v>22</v>
      </c>
      <c r="B60" s="45">
        <v>3</v>
      </c>
      <c r="C60" s="127">
        <v>1</v>
      </c>
      <c r="D60" s="53" t="s">
        <v>71</v>
      </c>
      <c r="E60" s="128" t="s">
        <v>26</v>
      </c>
      <c r="F60" s="129">
        <v>80.08</v>
      </c>
      <c r="G60" s="129">
        <v>90</v>
      </c>
      <c r="H60" s="129">
        <v>72.900000000000006</v>
      </c>
      <c r="I60" s="126">
        <v>86.22</v>
      </c>
      <c r="J60" s="129">
        <v>78.2</v>
      </c>
      <c r="K60" s="129">
        <v>85.8</v>
      </c>
      <c r="L60" s="129">
        <v>85.8</v>
      </c>
      <c r="M60" s="129">
        <v>85.8</v>
      </c>
      <c r="N60" s="129">
        <v>85.8</v>
      </c>
      <c r="O60" s="156">
        <v>85.8</v>
      </c>
      <c r="P60" s="156">
        <v>85.8</v>
      </c>
      <c r="Q60" s="156">
        <v>85.8</v>
      </c>
      <c r="R60" s="156">
        <v>85.8</v>
      </c>
      <c r="S60" s="156">
        <v>85.8</v>
      </c>
      <c r="T60" s="156">
        <v>85.8</v>
      </c>
      <c r="U60" s="156">
        <v>85.8</v>
      </c>
    </row>
    <row r="61" spans="1:21" ht="90" customHeight="1" x14ac:dyDescent="0.25">
      <c r="A61" s="7" t="s">
        <v>22</v>
      </c>
      <c r="B61" s="7">
        <v>3</v>
      </c>
      <c r="C61" s="9">
        <v>2</v>
      </c>
      <c r="D61" s="53" t="s">
        <v>72</v>
      </c>
      <c r="E61" s="128" t="s">
        <v>26</v>
      </c>
      <c r="F61" s="129">
        <v>0</v>
      </c>
      <c r="G61" s="129">
        <v>0</v>
      </c>
      <c r="H61" s="129">
        <v>0</v>
      </c>
      <c r="I61" s="129">
        <v>0</v>
      </c>
      <c r="J61" s="129">
        <v>0</v>
      </c>
      <c r="K61" s="129">
        <v>1</v>
      </c>
      <c r="L61" s="129">
        <v>1</v>
      </c>
      <c r="M61" s="129">
        <v>1</v>
      </c>
      <c r="N61" s="129">
        <v>1</v>
      </c>
      <c r="O61" s="129">
        <v>1</v>
      </c>
      <c r="P61" s="129">
        <v>1</v>
      </c>
      <c r="Q61" s="129">
        <v>1</v>
      </c>
      <c r="R61" s="129">
        <v>1</v>
      </c>
      <c r="S61" s="129">
        <v>1</v>
      </c>
      <c r="T61" s="129">
        <v>1</v>
      </c>
      <c r="U61" s="129">
        <v>1</v>
      </c>
    </row>
    <row r="62" spans="1:21" ht="36" customHeight="1" x14ac:dyDescent="0.25">
      <c r="A62" s="7" t="s">
        <v>22</v>
      </c>
      <c r="B62" s="7">
        <v>3</v>
      </c>
      <c r="C62" s="9">
        <v>3</v>
      </c>
      <c r="D62" s="53" t="s">
        <v>73</v>
      </c>
      <c r="E62" s="128" t="s">
        <v>74</v>
      </c>
      <c r="F62" s="129">
        <v>250</v>
      </c>
      <c r="G62" s="129">
        <v>270</v>
      </c>
      <c r="H62" s="129">
        <v>267</v>
      </c>
      <c r="I62" s="129">
        <v>267</v>
      </c>
      <c r="J62" s="129">
        <v>538</v>
      </c>
      <c r="K62" s="129">
        <v>300</v>
      </c>
      <c r="L62" s="129">
        <v>300</v>
      </c>
      <c r="M62" s="129">
        <v>300</v>
      </c>
      <c r="N62" s="129">
        <v>300</v>
      </c>
      <c r="O62" s="129">
        <v>300</v>
      </c>
      <c r="P62" s="129">
        <v>300</v>
      </c>
      <c r="Q62" s="129">
        <v>300</v>
      </c>
      <c r="R62" s="129">
        <v>300</v>
      </c>
      <c r="S62" s="129">
        <v>300</v>
      </c>
      <c r="T62" s="129">
        <v>300</v>
      </c>
      <c r="U62" s="129">
        <v>300</v>
      </c>
    </row>
    <row r="63" spans="1:21" x14ac:dyDescent="0.25">
      <c r="A63" s="7" t="s">
        <v>22</v>
      </c>
      <c r="B63" s="7">
        <v>3</v>
      </c>
      <c r="C63" s="9"/>
      <c r="D63" s="137" t="s">
        <v>75</v>
      </c>
      <c r="E63" s="128"/>
      <c r="F63" s="129">
        <v>10</v>
      </c>
      <c r="G63" s="129">
        <v>12</v>
      </c>
      <c r="H63" s="129">
        <v>0</v>
      </c>
      <c r="I63" s="129">
        <v>0</v>
      </c>
      <c r="J63" s="129">
        <v>48</v>
      </c>
      <c r="K63" s="129">
        <v>15</v>
      </c>
      <c r="L63" s="129">
        <v>15</v>
      </c>
      <c r="M63" s="129">
        <v>15</v>
      </c>
      <c r="N63" s="129">
        <v>15</v>
      </c>
      <c r="O63" s="129">
        <v>15</v>
      </c>
      <c r="P63" s="129">
        <v>15</v>
      </c>
      <c r="Q63" s="129">
        <v>15</v>
      </c>
      <c r="R63" s="129">
        <v>15</v>
      </c>
      <c r="S63" s="129">
        <v>15</v>
      </c>
      <c r="T63" s="129">
        <v>15</v>
      </c>
      <c r="U63" s="129">
        <v>15</v>
      </c>
    </row>
    <row r="64" spans="1:21" x14ac:dyDescent="0.25">
      <c r="A64" s="7" t="s">
        <v>22</v>
      </c>
      <c r="B64" s="7">
        <v>3</v>
      </c>
      <c r="C64" s="9"/>
      <c r="D64" s="137" t="s">
        <v>76</v>
      </c>
      <c r="E64" s="128"/>
      <c r="F64" s="129">
        <v>50</v>
      </c>
      <c r="G64" s="129">
        <v>60</v>
      </c>
      <c r="H64" s="129">
        <v>70</v>
      </c>
      <c r="I64" s="129">
        <v>70</v>
      </c>
      <c r="J64" s="129">
        <v>90</v>
      </c>
      <c r="K64" s="129">
        <v>80</v>
      </c>
      <c r="L64" s="129">
        <v>80</v>
      </c>
      <c r="M64" s="129">
        <v>80</v>
      </c>
      <c r="N64" s="129">
        <v>80</v>
      </c>
      <c r="O64" s="129">
        <v>80</v>
      </c>
      <c r="P64" s="129">
        <v>80</v>
      </c>
      <c r="Q64" s="129">
        <v>80</v>
      </c>
      <c r="R64" s="129">
        <v>80</v>
      </c>
      <c r="S64" s="129">
        <v>80</v>
      </c>
      <c r="T64" s="129">
        <v>80</v>
      </c>
      <c r="U64" s="129">
        <v>80</v>
      </c>
    </row>
    <row r="65" spans="1:21" x14ac:dyDescent="0.25">
      <c r="A65" s="7" t="s">
        <v>22</v>
      </c>
      <c r="B65" s="7">
        <v>3</v>
      </c>
      <c r="C65" s="9"/>
      <c r="D65" s="137" t="s">
        <v>77</v>
      </c>
      <c r="E65" s="128"/>
      <c r="F65" s="129">
        <f>F62-F63-F64</f>
        <v>190</v>
      </c>
      <c r="G65" s="129">
        <f>G62-G63-G64</f>
        <v>198</v>
      </c>
      <c r="H65" s="129">
        <f>H62-H63-H64</f>
        <v>197</v>
      </c>
      <c r="I65" s="129">
        <v>197</v>
      </c>
      <c r="J65" s="129">
        <f>J62-J63-J64</f>
        <v>400</v>
      </c>
      <c r="K65" s="129">
        <v>205</v>
      </c>
      <c r="L65" s="129">
        <v>205</v>
      </c>
      <c r="M65" s="129">
        <v>205</v>
      </c>
      <c r="N65" s="129">
        <v>205</v>
      </c>
      <c r="O65" s="129">
        <v>205</v>
      </c>
      <c r="P65" s="129">
        <v>205</v>
      </c>
      <c r="Q65" s="129">
        <v>205</v>
      </c>
      <c r="R65" s="129">
        <v>205</v>
      </c>
      <c r="S65" s="129">
        <v>205</v>
      </c>
      <c r="T65" s="129">
        <v>205</v>
      </c>
      <c r="U65" s="129">
        <v>205</v>
      </c>
    </row>
    <row r="66" spans="1:21" ht="45" x14ac:dyDescent="0.25">
      <c r="A66" s="7" t="s">
        <v>22</v>
      </c>
      <c r="B66" s="7">
        <v>3</v>
      </c>
      <c r="C66" s="9">
        <v>4</v>
      </c>
      <c r="D66" s="53" t="s">
        <v>78</v>
      </c>
      <c r="E66" s="128" t="s">
        <v>74</v>
      </c>
      <c r="F66" s="129">
        <v>70</v>
      </c>
      <c r="G66" s="129">
        <v>70</v>
      </c>
      <c r="H66" s="129">
        <v>73</v>
      </c>
      <c r="I66" s="129">
        <v>73</v>
      </c>
      <c r="J66" s="129">
        <v>289</v>
      </c>
      <c r="K66" s="129">
        <v>90</v>
      </c>
      <c r="L66" s="129">
        <v>90</v>
      </c>
      <c r="M66" s="129">
        <v>90</v>
      </c>
      <c r="N66" s="129">
        <v>90</v>
      </c>
      <c r="O66" s="129">
        <v>90</v>
      </c>
      <c r="P66" s="129">
        <v>90</v>
      </c>
      <c r="Q66" s="129">
        <v>90</v>
      </c>
      <c r="R66" s="129">
        <v>90</v>
      </c>
      <c r="S66" s="129">
        <v>90</v>
      </c>
      <c r="T66" s="129">
        <v>90</v>
      </c>
      <c r="U66" s="129">
        <v>90</v>
      </c>
    </row>
    <row r="67" spans="1:21" x14ac:dyDescent="0.25">
      <c r="A67" s="7" t="s">
        <v>22</v>
      </c>
      <c r="B67" s="7">
        <v>3</v>
      </c>
      <c r="C67" s="9"/>
      <c r="D67" s="137" t="s">
        <v>75</v>
      </c>
      <c r="E67" s="128"/>
      <c r="F67" s="129">
        <v>2</v>
      </c>
      <c r="G67" s="129">
        <v>2</v>
      </c>
      <c r="H67" s="129">
        <v>0</v>
      </c>
      <c r="I67" s="129">
        <v>0</v>
      </c>
      <c r="J67" s="129">
        <v>33</v>
      </c>
      <c r="K67" s="129">
        <v>5</v>
      </c>
      <c r="L67" s="129">
        <v>5</v>
      </c>
      <c r="M67" s="129">
        <v>5</v>
      </c>
      <c r="N67" s="129">
        <v>5</v>
      </c>
      <c r="O67" s="129">
        <v>5</v>
      </c>
      <c r="P67" s="129">
        <v>5</v>
      </c>
      <c r="Q67" s="129">
        <v>5</v>
      </c>
      <c r="R67" s="129">
        <v>5</v>
      </c>
      <c r="S67" s="129">
        <v>5</v>
      </c>
      <c r="T67" s="129">
        <v>5</v>
      </c>
      <c r="U67" s="129">
        <v>5</v>
      </c>
    </row>
    <row r="68" spans="1:21" x14ac:dyDescent="0.25">
      <c r="A68" s="7" t="s">
        <v>22</v>
      </c>
      <c r="B68" s="7">
        <v>3</v>
      </c>
      <c r="C68" s="9"/>
      <c r="D68" s="137" t="s">
        <v>76</v>
      </c>
      <c r="E68" s="128"/>
      <c r="F68" s="129">
        <v>12</v>
      </c>
      <c r="G68" s="129">
        <v>12</v>
      </c>
      <c r="H68" s="129">
        <v>10</v>
      </c>
      <c r="I68" s="129">
        <v>10</v>
      </c>
      <c r="J68" s="129">
        <v>73</v>
      </c>
      <c r="K68" s="129">
        <v>20</v>
      </c>
      <c r="L68" s="129">
        <v>20</v>
      </c>
      <c r="M68" s="129">
        <v>20</v>
      </c>
      <c r="N68" s="129">
        <v>20</v>
      </c>
      <c r="O68" s="129">
        <v>20</v>
      </c>
      <c r="P68" s="129">
        <v>20</v>
      </c>
      <c r="Q68" s="129">
        <v>20</v>
      </c>
      <c r="R68" s="129">
        <v>20</v>
      </c>
      <c r="S68" s="129">
        <v>20</v>
      </c>
      <c r="T68" s="129">
        <v>20</v>
      </c>
      <c r="U68" s="129">
        <v>20</v>
      </c>
    </row>
    <row r="69" spans="1:21" x14ac:dyDescent="0.25">
      <c r="A69" s="7" t="s">
        <v>22</v>
      </c>
      <c r="B69" s="7">
        <v>3</v>
      </c>
      <c r="C69" s="9"/>
      <c r="D69" s="137" t="s">
        <v>77</v>
      </c>
      <c r="E69" s="128"/>
      <c r="F69" s="129">
        <f>F66-F67-F68</f>
        <v>56</v>
      </c>
      <c r="G69" s="129">
        <f t="shared" ref="G69:M69" si="0">G66-G67-G68</f>
        <v>56</v>
      </c>
      <c r="H69" s="129">
        <f t="shared" si="0"/>
        <v>63</v>
      </c>
      <c r="I69" s="129">
        <v>63</v>
      </c>
      <c r="J69" s="129">
        <f t="shared" si="0"/>
        <v>183</v>
      </c>
      <c r="K69" s="129">
        <f t="shared" si="0"/>
        <v>65</v>
      </c>
      <c r="L69" s="129">
        <f t="shared" si="0"/>
        <v>65</v>
      </c>
      <c r="M69" s="129">
        <f t="shared" si="0"/>
        <v>65</v>
      </c>
      <c r="N69" s="129">
        <f t="shared" ref="N69:S69" si="1">N66-N67-N68</f>
        <v>65</v>
      </c>
      <c r="O69" s="129">
        <f t="shared" si="1"/>
        <v>65</v>
      </c>
      <c r="P69" s="129">
        <f t="shared" si="1"/>
        <v>65</v>
      </c>
      <c r="Q69" s="129">
        <f t="shared" si="1"/>
        <v>65</v>
      </c>
      <c r="R69" s="129">
        <f t="shared" si="1"/>
        <v>65</v>
      </c>
      <c r="S69" s="129">
        <f t="shared" si="1"/>
        <v>65</v>
      </c>
      <c r="T69" s="129">
        <f t="shared" ref="T69:U69" si="2">T66-T67-T68</f>
        <v>65</v>
      </c>
      <c r="U69" s="129">
        <f t="shared" si="2"/>
        <v>65</v>
      </c>
    </row>
    <row r="70" spans="1:21" ht="57" customHeight="1" x14ac:dyDescent="0.25">
      <c r="A70" s="7" t="s">
        <v>22</v>
      </c>
      <c r="B70" s="7">
        <v>3</v>
      </c>
      <c r="C70" s="9">
        <v>5</v>
      </c>
      <c r="D70" s="53" t="s">
        <v>537</v>
      </c>
      <c r="E70" s="128" t="s">
        <v>26</v>
      </c>
      <c r="F70" s="129"/>
      <c r="G70" s="129"/>
      <c r="H70" s="129"/>
      <c r="I70" s="129"/>
      <c r="J70" s="129"/>
      <c r="K70" s="129"/>
      <c r="L70" s="129">
        <v>100</v>
      </c>
      <c r="M70" s="129">
        <v>100</v>
      </c>
      <c r="N70" s="129">
        <v>100</v>
      </c>
      <c r="O70" s="129">
        <v>100</v>
      </c>
      <c r="P70" s="129">
        <v>100</v>
      </c>
      <c r="Q70" s="129">
        <v>100</v>
      </c>
      <c r="R70" s="129">
        <v>100</v>
      </c>
      <c r="S70" s="129">
        <v>100</v>
      </c>
      <c r="T70" s="129">
        <v>100</v>
      </c>
      <c r="U70" s="129">
        <v>100</v>
      </c>
    </row>
    <row r="71" spans="1:21" ht="51" customHeight="1" x14ac:dyDescent="0.25">
      <c r="A71" s="7" t="s">
        <v>22</v>
      </c>
      <c r="B71" s="7">
        <v>3</v>
      </c>
      <c r="C71" s="9">
        <v>6</v>
      </c>
      <c r="D71" s="53" t="s">
        <v>538</v>
      </c>
      <c r="E71" s="128" t="s">
        <v>26</v>
      </c>
      <c r="F71" s="129"/>
      <c r="G71" s="129"/>
      <c r="H71" s="129"/>
      <c r="I71" s="129"/>
      <c r="J71" s="129"/>
      <c r="K71" s="129"/>
      <c r="L71" s="129">
        <v>7</v>
      </c>
      <c r="M71" s="129">
        <v>11</v>
      </c>
      <c r="N71" s="129">
        <v>13</v>
      </c>
      <c r="O71" s="129"/>
      <c r="P71" s="129">
        <v>0</v>
      </c>
      <c r="Q71" s="129">
        <v>0</v>
      </c>
      <c r="R71" s="129">
        <v>0</v>
      </c>
      <c r="S71" s="129">
        <v>0</v>
      </c>
      <c r="T71" s="129">
        <v>0</v>
      </c>
      <c r="U71" s="129">
        <v>0</v>
      </c>
    </row>
    <row r="72" spans="1:21" ht="90" customHeight="1" x14ac:dyDescent="0.25">
      <c r="A72" s="7" t="s">
        <v>22</v>
      </c>
      <c r="B72" s="7">
        <v>3</v>
      </c>
      <c r="C72" s="9">
        <v>7</v>
      </c>
      <c r="D72" s="53" t="s">
        <v>80</v>
      </c>
      <c r="E72" s="128" t="s">
        <v>26</v>
      </c>
      <c r="F72" s="129">
        <v>19.600000000000001</v>
      </c>
      <c r="G72" s="129">
        <v>19.7</v>
      </c>
      <c r="H72" s="129">
        <v>26.6</v>
      </c>
      <c r="I72" s="129">
        <v>26.7</v>
      </c>
      <c r="J72" s="129">
        <v>15.4</v>
      </c>
      <c r="K72" s="129">
        <v>20.100000000000001</v>
      </c>
      <c r="L72" s="129">
        <v>21</v>
      </c>
      <c r="M72" s="129">
        <v>21</v>
      </c>
      <c r="N72" s="129">
        <v>21</v>
      </c>
      <c r="O72" s="129">
        <v>10</v>
      </c>
      <c r="P72" s="129">
        <v>10</v>
      </c>
      <c r="Q72" s="129">
        <v>10</v>
      </c>
      <c r="R72" s="129">
        <v>10</v>
      </c>
      <c r="S72" s="129">
        <v>10</v>
      </c>
      <c r="T72" s="129">
        <v>10</v>
      </c>
      <c r="U72" s="129">
        <v>10</v>
      </c>
    </row>
    <row r="73" spans="1:21" ht="136.5" customHeight="1" x14ac:dyDescent="0.25">
      <c r="A73" s="7" t="s">
        <v>22</v>
      </c>
      <c r="B73" s="7">
        <v>3</v>
      </c>
      <c r="C73" s="9">
        <v>8</v>
      </c>
      <c r="D73" s="53" t="s">
        <v>81</v>
      </c>
      <c r="E73" s="128" t="s">
        <v>26</v>
      </c>
      <c r="F73" s="129">
        <v>70</v>
      </c>
      <c r="G73" s="129">
        <v>70</v>
      </c>
      <c r="H73" s="129">
        <v>75</v>
      </c>
      <c r="I73" s="129">
        <v>75</v>
      </c>
      <c r="J73" s="129">
        <v>47</v>
      </c>
      <c r="K73" s="129">
        <v>80</v>
      </c>
      <c r="L73" s="129">
        <v>80</v>
      </c>
      <c r="M73" s="129">
        <v>80</v>
      </c>
      <c r="N73" s="129">
        <v>80</v>
      </c>
      <c r="O73" s="129">
        <v>50</v>
      </c>
      <c r="P73" s="129">
        <v>50</v>
      </c>
      <c r="Q73" s="129">
        <v>50</v>
      </c>
      <c r="R73" s="129">
        <v>50</v>
      </c>
      <c r="S73" s="129">
        <v>50</v>
      </c>
      <c r="T73" s="129">
        <v>50</v>
      </c>
      <c r="U73" s="129">
        <v>50</v>
      </c>
    </row>
    <row r="74" spans="1:21" ht="55.5" customHeight="1" x14ac:dyDescent="0.25">
      <c r="A74" s="7" t="s">
        <v>22</v>
      </c>
      <c r="B74" s="7">
        <v>3</v>
      </c>
      <c r="C74" s="9">
        <v>9</v>
      </c>
      <c r="D74" s="53" t="s">
        <v>82</v>
      </c>
      <c r="E74" s="128" t="s">
        <v>26</v>
      </c>
      <c r="F74" s="129">
        <v>0</v>
      </c>
      <c r="G74" s="129">
        <v>0</v>
      </c>
      <c r="H74" s="129">
        <v>100</v>
      </c>
      <c r="I74" s="129">
        <v>100</v>
      </c>
      <c r="J74" s="129">
        <v>100</v>
      </c>
      <c r="K74" s="129">
        <v>100</v>
      </c>
      <c r="L74" s="129">
        <v>100</v>
      </c>
      <c r="M74" s="129">
        <v>100</v>
      </c>
      <c r="N74" s="129">
        <v>100</v>
      </c>
      <c r="O74" s="129">
        <v>100</v>
      </c>
      <c r="P74" s="129">
        <v>100</v>
      </c>
      <c r="Q74" s="129">
        <v>100</v>
      </c>
      <c r="R74" s="129">
        <v>100</v>
      </c>
      <c r="S74" s="129">
        <v>100</v>
      </c>
      <c r="T74" s="129">
        <v>100</v>
      </c>
      <c r="U74" s="129">
        <v>100</v>
      </c>
    </row>
    <row r="75" spans="1:21" ht="56.25" x14ac:dyDescent="0.25">
      <c r="A75" s="7" t="s">
        <v>22</v>
      </c>
      <c r="B75" s="7">
        <v>3</v>
      </c>
      <c r="C75" s="9">
        <v>10</v>
      </c>
      <c r="D75" s="53" t="s">
        <v>83</v>
      </c>
      <c r="E75" s="128" t="s">
        <v>26</v>
      </c>
      <c r="F75" s="129">
        <v>0</v>
      </c>
      <c r="G75" s="129">
        <v>0</v>
      </c>
      <c r="H75" s="129">
        <v>100</v>
      </c>
      <c r="I75" s="129">
        <v>100</v>
      </c>
      <c r="J75" s="129">
        <v>100</v>
      </c>
      <c r="K75" s="129">
        <v>100</v>
      </c>
      <c r="L75" s="129">
        <v>100</v>
      </c>
      <c r="M75" s="129">
        <v>100</v>
      </c>
      <c r="N75" s="129">
        <v>100</v>
      </c>
      <c r="O75" s="129">
        <v>100</v>
      </c>
      <c r="P75" s="129">
        <v>100</v>
      </c>
      <c r="Q75" s="129">
        <v>100</v>
      </c>
      <c r="R75" s="129">
        <v>100</v>
      </c>
      <c r="S75" s="129">
        <v>100</v>
      </c>
      <c r="T75" s="129">
        <v>100</v>
      </c>
      <c r="U75" s="129">
        <v>100</v>
      </c>
    </row>
    <row r="76" spans="1:21" ht="101.25" x14ac:dyDescent="0.25">
      <c r="A76" s="7" t="s">
        <v>22</v>
      </c>
      <c r="B76" s="7" t="s">
        <v>69</v>
      </c>
      <c r="C76" s="9">
        <v>11</v>
      </c>
      <c r="D76" s="53" t="s">
        <v>84</v>
      </c>
      <c r="E76" s="128" t="s">
        <v>26</v>
      </c>
      <c r="F76" s="129">
        <v>0</v>
      </c>
      <c r="G76" s="129">
        <v>0</v>
      </c>
      <c r="H76" s="129">
        <v>0</v>
      </c>
      <c r="I76" s="129">
        <v>0</v>
      </c>
      <c r="J76" s="129">
        <v>0</v>
      </c>
      <c r="K76" s="129">
        <v>0</v>
      </c>
      <c r="L76" s="129">
        <v>0</v>
      </c>
      <c r="M76" s="129">
        <v>0</v>
      </c>
      <c r="N76" s="129">
        <v>0</v>
      </c>
      <c r="O76" s="129">
        <v>0</v>
      </c>
      <c r="P76" s="129">
        <v>0</v>
      </c>
      <c r="Q76" s="129">
        <v>0</v>
      </c>
      <c r="R76" s="129">
        <v>0</v>
      </c>
      <c r="S76" s="129">
        <v>0</v>
      </c>
      <c r="T76" s="129">
        <v>0</v>
      </c>
      <c r="U76" s="129">
        <v>0</v>
      </c>
    </row>
    <row r="77" spans="1:21" ht="27.75" customHeight="1" x14ac:dyDescent="0.25">
      <c r="A77" s="7" t="s">
        <v>22</v>
      </c>
      <c r="B77" s="7" t="s">
        <v>69</v>
      </c>
      <c r="C77" s="9">
        <v>12</v>
      </c>
      <c r="D77" s="53" t="s">
        <v>85</v>
      </c>
      <c r="E77" s="128" t="s">
        <v>42</v>
      </c>
      <c r="F77" s="129">
        <v>0</v>
      </c>
      <c r="G77" s="129">
        <v>3</v>
      </c>
      <c r="H77" s="129">
        <v>3</v>
      </c>
      <c r="I77" s="129">
        <v>3</v>
      </c>
      <c r="J77" s="129">
        <v>0</v>
      </c>
      <c r="K77" s="129">
        <v>3</v>
      </c>
      <c r="L77" s="129">
        <v>3</v>
      </c>
      <c r="M77" s="129">
        <v>3</v>
      </c>
      <c r="N77" s="129">
        <v>3</v>
      </c>
      <c r="O77" s="129">
        <v>3</v>
      </c>
      <c r="P77" s="129">
        <v>3</v>
      </c>
      <c r="Q77" s="129">
        <v>3</v>
      </c>
      <c r="R77" s="129">
        <v>3</v>
      </c>
      <c r="S77" s="129">
        <v>3</v>
      </c>
      <c r="T77" s="129">
        <v>3</v>
      </c>
      <c r="U77" s="129">
        <v>3</v>
      </c>
    </row>
    <row r="78" spans="1:21" ht="51.75" customHeight="1" x14ac:dyDescent="0.25">
      <c r="A78" s="44" t="s">
        <v>22</v>
      </c>
      <c r="B78" s="44">
        <v>3</v>
      </c>
      <c r="C78" s="69">
        <v>13</v>
      </c>
      <c r="D78" s="53" t="s">
        <v>86</v>
      </c>
      <c r="E78" s="128" t="s">
        <v>26</v>
      </c>
      <c r="F78" s="129">
        <v>0</v>
      </c>
      <c r="G78" s="129">
        <v>90</v>
      </c>
      <c r="H78" s="129">
        <v>90</v>
      </c>
      <c r="I78" s="129">
        <v>90</v>
      </c>
      <c r="J78" s="129">
        <v>90</v>
      </c>
      <c r="K78" s="129">
        <v>90</v>
      </c>
      <c r="L78" s="129">
        <v>90</v>
      </c>
      <c r="M78" s="129">
        <v>92</v>
      </c>
      <c r="N78" s="129">
        <v>92</v>
      </c>
      <c r="O78" s="129">
        <v>92</v>
      </c>
      <c r="P78" s="129">
        <v>92</v>
      </c>
      <c r="Q78" s="129">
        <v>92</v>
      </c>
      <c r="R78" s="129">
        <v>92</v>
      </c>
      <c r="S78" s="129">
        <v>92</v>
      </c>
      <c r="T78" s="129">
        <v>92</v>
      </c>
      <c r="U78" s="129">
        <v>92</v>
      </c>
    </row>
    <row r="79" spans="1:21" ht="51.75" customHeight="1" x14ac:dyDescent="0.25">
      <c r="A79" s="103" t="s">
        <v>22</v>
      </c>
      <c r="B79" s="103" t="s">
        <v>69</v>
      </c>
      <c r="C79" s="106">
        <v>14</v>
      </c>
      <c r="D79" s="152" t="s">
        <v>527</v>
      </c>
      <c r="E79" s="128"/>
      <c r="F79" s="129"/>
      <c r="G79" s="129"/>
      <c r="H79" s="129"/>
      <c r="I79" s="129"/>
      <c r="J79" s="129"/>
      <c r="K79" s="129"/>
      <c r="L79" s="157">
        <v>346</v>
      </c>
      <c r="M79" s="157">
        <v>386</v>
      </c>
      <c r="N79" s="157">
        <v>425</v>
      </c>
      <c r="O79" s="155">
        <v>464</v>
      </c>
      <c r="P79" s="155">
        <v>501</v>
      </c>
      <c r="Q79" s="155">
        <v>591</v>
      </c>
      <c r="R79" s="155">
        <v>591</v>
      </c>
      <c r="S79" s="155">
        <v>591</v>
      </c>
      <c r="T79" s="155">
        <v>591</v>
      </c>
      <c r="U79" s="155">
        <v>591</v>
      </c>
    </row>
    <row r="80" spans="1:21" ht="59.25" customHeight="1" x14ac:dyDescent="0.25">
      <c r="A80" s="103" t="s">
        <v>22</v>
      </c>
      <c r="B80" s="103" t="s">
        <v>69</v>
      </c>
      <c r="C80" s="104">
        <v>15</v>
      </c>
      <c r="D80" s="158" t="s">
        <v>709</v>
      </c>
      <c r="E80" s="285" t="s">
        <v>706</v>
      </c>
      <c r="F80" s="129"/>
      <c r="G80" s="129"/>
      <c r="H80" s="129"/>
      <c r="I80" s="129"/>
      <c r="J80" s="129"/>
      <c r="K80" s="129"/>
      <c r="L80" s="157"/>
      <c r="M80" s="157"/>
      <c r="N80" s="157"/>
      <c r="O80" s="155">
        <v>100</v>
      </c>
      <c r="P80" s="155">
        <v>100</v>
      </c>
      <c r="Q80" s="155">
        <v>100</v>
      </c>
      <c r="R80" s="155">
        <v>100</v>
      </c>
      <c r="S80" s="155">
        <v>100</v>
      </c>
      <c r="T80" s="155">
        <v>100</v>
      </c>
      <c r="U80" s="155">
        <v>100</v>
      </c>
    </row>
    <row r="81" spans="1:21" ht="23.25" customHeight="1" x14ac:dyDescent="0.25">
      <c r="A81" s="134" t="s">
        <v>22</v>
      </c>
      <c r="B81" s="135" t="s">
        <v>161</v>
      </c>
      <c r="C81" s="168"/>
      <c r="D81" s="325" t="s">
        <v>450</v>
      </c>
      <c r="E81" s="326"/>
      <c r="F81" s="326"/>
      <c r="G81" s="326"/>
      <c r="H81" s="326"/>
      <c r="I81" s="326"/>
      <c r="J81" s="326"/>
      <c r="K81" s="326"/>
      <c r="L81" s="326"/>
      <c r="M81" s="326"/>
      <c r="N81" s="326"/>
      <c r="O81" s="326"/>
      <c r="P81" s="326"/>
      <c r="Q81" s="327"/>
      <c r="R81" s="119"/>
      <c r="S81" s="119"/>
      <c r="T81" s="119"/>
      <c r="U81" s="119"/>
    </row>
    <row r="82" spans="1:21" ht="48.75" customHeight="1" x14ac:dyDescent="0.25">
      <c r="A82" s="103" t="s">
        <v>22</v>
      </c>
      <c r="B82" s="103" t="s">
        <v>161</v>
      </c>
      <c r="C82" s="106">
        <v>1</v>
      </c>
      <c r="D82" s="46" t="s">
        <v>456</v>
      </c>
      <c r="E82" s="128" t="s">
        <v>26</v>
      </c>
      <c r="F82" s="138"/>
      <c r="G82" s="139">
        <v>68</v>
      </c>
      <c r="H82" s="139">
        <v>70</v>
      </c>
      <c r="I82" s="139">
        <v>72</v>
      </c>
      <c r="J82" s="139">
        <v>80</v>
      </c>
      <c r="K82" s="139">
        <v>80</v>
      </c>
      <c r="L82" s="139">
        <v>80</v>
      </c>
      <c r="M82" s="139">
        <v>80</v>
      </c>
      <c r="N82" s="139">
        <v>80</v>
      </c>
      <c r="O82" s="139">
        <v>80</v>
      </c>
      <c r="P82" s="139">
        <v>80</v>
      </c>
      <c r="Q82" s="139">
        <v>80</v>
      </c>
      <c r="R82" s="139">
        <v>80</v>
      </c>
      <c r="S82" s="139">
        <v>80</v>
      </c>
      <c r="T82" s="139">
        <v>80</v>
      </c>
      <c r="U82" s="139">
        <v>80</v>
      </c>
    </row>
    <row r="83" spans="1:21" ht="39.75" customHeight="1" x14ac:dyDescent="0.25">
      <c r="A83" s="103" t="s">
        <v>22</v>
      </c>
      <c r="B83" s="103" t="s">
        <v>161</v>
      </c>
      <c r="C83" s="106">
        <v>2</v>
      </c>
      <c r="D83" s="46" t="s">
        <v>457</v>
      </c>
      <c r="E83" s="128" t="s">
        <v>79</v>
      </c>
      <c r="F83" s="138"/>
      <c r="G83" s="128">
        <v>14</v>
      </c>
      <c r="H83" s="128">
        <v>14</v>
      </c>
      <c r="I83" s="128">
        <v>15</v>
      </c>
      <c r="J83" s="128">
        <v>18</v>
      </c>
      <c r="K83" s="128">
        <v>18</v>
      </c>
      <c r="L83" s="128">
        <v>18</v>
      </c>
      <c r="M83" s="128">
        <v>18</v>
      </c>
      <c r="N83" s="128">
        <v>18</v>
      </c>
      <c r="O83" s="179">
        <v>18</v>
      </c>
      <c r="P83" s="179">
        <v>18</v>
      </c>
      <c r="Q83" s="179">
        <v>18</v>
      </c>
      <c r="R83" s="179">
        <v>18</v>
      </c>
      <c r="S83" s="179">
        <v>18</v>
      </c>
      <c r="T83" s="179">
        <v>18</v>
      </c>
      <c r="U83" s="179">
        <v>18</v>
      </c>
    </row>
    <row r="84" spans="1:21" ht="49.5" customHeight="1" x14ac:dyDescent="0.25">
      <c r="A84" s="103" t="s">
        <v>22</v>
      </c>
      <c r="B84" s="103" t="s">
        <v>161</v>
      </c>
      <c r="C84" s="106">
        <v>3</v>
      </c>
      <c r="D84" s="46" t="s">
        <v>458</v>
      </c>
      <c r="E84" s="128" t="s">
        <v>26</v>
      </c>
      <c r="F84" s="138"/>
      <c r="G84" s="139">
        <v>75</v>
      </c>
      <c r="H84" s="139">
        <v>75</v>
      </c>
      <c r="I84" s="139">
        <v>80</v>
      </c>
      <c r="J84" s="139">
        <v>85</v>
      </c>
      <c r="K84" s="139">
        <v>85</v>
      </c>
      <c r="L84" s="139">
        <v>85</v>
      </c>
      <c r="M84" s="139">
        <v>85</v>
      </c>
      <c r="N84" s="139">
        <v>85</v>
      </c>
      <c r="O84" s="139">
        <v>85</v>
      </c>
      <c r="P84" s="139">
        <v>85</v>
      </c>
      <c r="Q84" s="139">
        <v>85</v>
      </c>
      <c r="R84" s="139">
        <v>85</v>
      </c>
      <c r="S84" s="139">
        <v>85</v>
      </c>
      <c r="T84" s="139">
        <v>85</v>
      </c>
      <c r="U84" s="139">
        <v>85</v>
      </c>
    </row>
    <row r="85" spans="1:21" ht="47.25" customHeight="1" x14ac:dyDescent="0.25">
      <c r="A85" s="103" t="s">
        <v>22</v>
      </c>
      <c r="B85" s="103" t="s">
        <v>161</v>
      </c>
      <c r="C85" s="106">
        <v>4</v>
      </c>
      <c r="D85" s="10" t="s">
        <v>459</v>
      </c>
      <c r="E85" s="128" t="s">
        <v>74</v>
      </c>
      <c r="F85" s="138"/>
      <c r="G85" s="128">
        <v>1525</v>
      </c>
      <c r="H85" s="128">
        <v>1550</v>
      </c>
      <c r="I85" s="128">
        <v>1550</v>
      </c>
      <c r="J85" s="128">
        <v>1400</v>
      </c>
      <c r="K85" s="128">
        <v>1400</v>
      </c>
      <c r="L85" s="128">
        <v>1400</v>
      </c>
      <c r="M85" s="128">
        <v>1400</v>
      </c>
      <c r="N85" s="128">
        <v>1400</v>
      </c>
      <c r="O85" s="179">
        <v>1400</v>
      </c>
      <c r="P85" s="179">
        <v>1400</v>
      </c>
      <c r="Q85" s="179">
        <v>1400</v>
      </c>
      <c r="R85" s="179">
        <v>1400</v>
      </c>
      <c r="S85" s="179">
        <v>1400</v>
      </c>
      <c r="T85" s="179">
        <v>1400</v>
      </c>
      <c r="U85" s="179">
        <v>1400</v>
      </c>
    </row>
    <row r="86" spans="1:21" ht="48" customHeight="1" x14ac:dyDescent="0.25">
      <c r="A86" s="103" t="s">
        <v>22</v>
      </c>
      <c r="B86" s="103" t="s">
        <v>161</v>
      </c>
      <c r="C86" s="106">
        <v>5</v>
      </c>
      <c r="D86" s="46" t="s">
        <v>460</v>
      </c>
      <c r="E86" s="128" t="s">
        <v>79</v>
      </c>
      <c r="F86" s="138"/>
      <c r="G86" s="128">
        <v>7</v>
      </c>
      <c r="H86" s="128">
        <v>9</v>
      </c>
      <c r="I86" s="128">
        <v>10</v>
      </c>
      <c r="J86" s="128">
        <v>10</v>
      </c>
      <c r="K86" s="128">
        <v>10</v>
      </c>
      <c r="L86" s="128">
        <v>10</v>
      </c>
      <c r="M86" s="128">
        <v>10</v>
      </c>
      <c r="N86" s="128">
        <v>10</v>
      </c>
      <c r="O86" s="179">
        <v>10</v>
      </c>
      <c r="P86" s="179">
        <v>10</v>
      </c>
      <c r="Q86" s="179">
        <v>10</v>
      </c>
      <c r="R86" s="179">
        <v>10</v>
      </c>
      <c r="S86" s="179">
        <v>10</v>
      </c>
      <c r="T86" s="179">
        <v>10</v>
      </c>
      <c r="U86" s="179">
        <v>10</v>
      </c>
    </row>
    <row r="87" spans="1:21" ht="36.75" customHeight="1" x14ac:dyDescent="0.25">
      <c r="A87" s="103" t="s">
        <v>22</v>
      </c>
      <c r="B87" s="103" t="s">
        <v>161</v>
      </c>
      <c r="C87" s="106">
        <v>6</v>
      </c>
      <c r="D87" s="10" t="s">
        <v>461</v>
      </c>
      <c r="E87" s="128" t="s">
        <v>79</v>
      </c>
      <c r="F87" s="129"/>
      <c r="G87" s="140">
        <v>8</v>
      </c>
      <c r="H87" s="140">
        <v>10</v>
      </c>
      <c r="I87" s="140">
        <v>12</v>
      </c>
      <c r="J87" s="140">
        <v>6</v>
      </c>
      <c r="K87" s="140">
        <v>6</v>
      </c>
      <c r="L87" s="140">
        <v>6</v>
      </c>
      <c r="M87" s="140">
        <v>6</v>
      </c>
      <c r="N87" s="140">
        <v>6</v>
      </c>
      <c r="O87" s="179">
        <v>6</v>
      </c>
      <c r="P87" s="179">
        <v>6</v>
      </c>
      <c r="Q87" s="179">
        <v>6</v>
      </c>
      <c r="R87" s="179">
        <v>6</v>
      </c>
      <c r="S87" s="179">
        <v>6</v>
      </c>
      <c r="T87" s="179">
        <v>6</v>
      </c>
      <c r="U87" s="179">
        <v>6</v>
      </c>
    </row>
    <row r="88" spans="1:21" ht="50.25" customHeight="1" x14ac:dyDescent="0.25">
      <c r="A88" s="103" t="s">
        <v>22</v>
      </c>
      <c r="B88" s="103" t="s">
        <v>161</v>
      </c>
      <c r="C88" s="107">
        <v>6</v>
      </c>
      <c r="D88" s="46" t="s">
        <v>462</v>
      </c>
      <c r="E88" s="128" t="s">
        <v>74</v>
      </c>
      <c r="F88" s="129"/>
      <c r="G88" s="140">
        <v>460</v>
      </c>
      <c r="H88" s="140">
        <v>500</v>
      </c>
      <c r="I88" s="140">
        <v>570</v>
      </c>
      <c r="J88" s="140">
        <v>610</v>
      </c>
      <c r="K88" s="140">
        <v>610</v>
      </c>
      <c r="L88" s="140">
        <v>610</v>
      </c>
      <c r="M88" s="140">
        <v>610</v>
      </c>
      <c r="N88" s="140">
        <v>610</v>
      </c>
      <c r="O88" s="279">
        <v>700</v>
      </c>
      <c r="P88" s="279">
        <v>700</v>
      </c>
      <c r="Q88" s="279">
        <v>700</v>
      </c>
      <c r="R88" s="279">
        <v>700</v>
      </c>
      <c r="S88" s="279">
        <v>700</v>
      </c>
      <c r="T88" s="279">
        <v>700</v>
      </c>
      <c r="U88" s="279">
        <v>700</v>
      </c>
    </row>
    <row r="89" spans="1:21" ht="24.75" customHeight="1" x14ac:dyDescent="0.25">
      <c r="A89" s="103" t="s">
        <v>22</v>
      </c>
      <c r="B89" s="103" t="s">
        <v>161</v>
      </c>
      <c r="C89" s="107">
        <v>7</v>
      </c>
      <c r="D89" s="46" t="s">
        <v>463</v>
      </c>
      <c r="E89" s="128" t="s">
        <v>74</v>
      </c>
      <c r="F89" s="129"/>
      <c r="G89" s="140">
        <v>1312</v>
      </c>
      <c r="H89" s="140">
        <v>1400</v>
      </c>
      <c r="I89" s="140">
        <v>1460</v>
      </c>
      <c r="J89" s="140">
        <v>670</v>
      </c>
      <c r="K89" s="140">
        <v>670</v>
      </c>
      <c r="L89" s="140">
        <v>670</v>
      </c>
      <c r="M89" s="140">
        <v>670</v>
      </c>
      <c r="N89" s="140">
        <v>670</v>
      </c>
      <c r="O89" s="279">
        <v>670</v>
      </c>
      <c r="P89" s="279">
        <v>670</v>
      </c>
      <c r="Q89" s="279">
        <v>690</v>
      </c>
      <c r="R89" s="279">
        <v>690</v>
      </c>
      <c r="S89" s="279">
        <v>690</v>
      </c>
      <c r="T89" s="279">
        <v>690</v>
      </c>
      <c r="U89" s="279">
        <v>690</v>
      </c>
    </row>
    <row r="90" spans="1:21" ht="24.75" customHeight="1" x14ac:dyDescent="0.25">
      <c r="A90" s="103" t="s">
        <v>22</v>
      </c>
      <c r="B90" s="103" t="s">
        <v>161</v>
      </c>
      <c r="C90" s="107">
        <v>8</v>
      </c>
      <c r="D90" s="46" t="s">
        <v>464</v>
      </c>
      <c r="E90" s="128" t="s">
        <v>74</v>
      </c>
      <c r="F90" s="129"/>
      <c r="G90" s="140">
        <v>920</v>
      </c>
      <c r="H90" s="140">
        <v>950</v>
      </c>
      <c r="I90" s="140">
        <v>980</v>
      </c>
      <c r="J90" s="140">
        <v>890</v>
      </c>
      <c r="K90" s="140">
        <v>890</v>
      </c>
      <c r="L90" s="140">
        <v>890</v>
      </c>
      <c r="M90" s="140">
        <v>890</v>
      </c>
      <c r="N90" s="140">
        <v>890</v>
      </c>
      <c r="O90" s="279">
        <v>890</v>
      </c>
      <c r="P90" s="279">
        <v>890</v>
      </c>
      <c r="Q90" s="279">
        <v>890</v>
      </c>
      <c r="R90" s="279">
        <v>890</v>
      </c>
      <c r="S90" s="279">
        <v>890</v>
      </c>
      <c r="T90" s="279">
        <v>890</v>
      </c>
      <c r="U90" s="279">
        <v>890</v>
      </c>
    </row>
    <row r="91" spans="1:21" ht="70.5" customHeight="1" thickBot="1" x14ac:dyDescent="0.3">
      <c r="A91" s="105" t="s">
        <v>22</v>
      </c>
      <c r="B91" s="105" t="s">
        <v>161</v>
      </c>
      <c r="C91" s="107">
        <v>9</v>
      </c>
      <c r="D91" s="10" t="s">
        <v>704</v>
      </c>
      <c r="E91" s="128" t="s">
        <v>74</v>
      </c>
      <c r="F91" s="129"/>
      <c r="G91" s="140">
        <v>256</v>
      </c>
      <c r="H91" s="140">
        <v>265</v>
      </c>
      <c r="I91" s="140">
        <v>320</v>
      </c>
      <c r="J91" s="140">
        <v>276</v>
      </c>
      <c r="K91" s="140">
        <v>276</v>
      </c>
      <c r="L91" s="140">
        <v>276</v>
      </c>
      <c r="M91" s="140">
        <v>276</v>
      </c>
      <c r="N91" s="140">
        <v>276</v>
      </c>
      <c r="O91" s="278">
        <v>286</v>
      </c>
      <c r="P91" s="278">
        <v>286</v>
      </c>
      <c r="Q91" s="278">
        <v>286</v>
      </c>
      <c r="R91" s="278">
        <v>286</v>
      </c>
      <c r="S91" s="291">
        <v>286</v>
      </c>
      <c r="T91" s="298">
        <v>286</v>
      </c>
      <c r="U91" s="298">
        <v>286</v>
      </c>
    </row>
    <row r="92" spans="1:21" ht="15.75" thickBot="1" x14ac:dyDescent="0.3">
      <c r="A92" s="67" t="s">
        <v>22</v>
      </c>
      <c r="B92" s="68" t="s">
        <v>87</v>
      </c>
      <c r="C92" s="175"/>
      <c r="D92" s="333" t="s">
        <v>88</v>
      </c>
      <c r="E92" s="333"/>
      <c r="F92" s="333"/>
      <c r="G92" s="333"/>
      <c r="H92" s="333"/>
      <c r="I92" s="333"/>
      <c r="J92" s="333"/>
      <c r="K92" s="333"/>
      <c r="L92" s="333"/>
      <c r="M92" s="182"/>
      <c r="N92" s="181"/>
      <c r="O92" s="119"/>
      <c r="P92" s="119"/>
      <c r="Q92" s="119"/>
      <c r="R92" s="119"/>
      <c r="S92" s="119"/>
      <c r="T92" s="119"/>
      <c r="U92" s="119"/>
    </row>
    <row r="93" spans="1:21" ht="23.25" customHeight="1" x14ac:dyDescent="0.25">
      <c r="A93" s="45" t="s">
        <v>22</v>
      </c>
      <c r="B93" s="45" t="s">
        <v>87</v>
      </c>
      <c r="C93" s="127">
        <v>1</v>
      </c>
      <c r="D93" s="53" t="s">
        <v>689</v>
      </c>
      <c r="E93" s="128" t="s">
        <v>42</v>
      </c>
      <c r="F93" s="129">
        <v>4</v>
      </c>
      <c r="G93" s="129">
        <v>4</v>
      </c>
      <c r="H93" s="129">
        <v>4</v>
      </c>
      <c r="I93" s="129">
        <v>4</v>
      </c>
      <c r="J93" s="129">
        <v>5</v>
      </c>
      <c r="K93" s="129">
        <v>5</v>
      </c>
      <c r="L93" s="129">
        <v>5</v>
      </c>
      <c r="M93" s="129">
        <v>5</v>
      </c>
      <c r="N93" s="129">
        <v>5</v>
      </c>
      <c r="O93" s="129">
        <v>5</v>
      </c>
      <c r="P93" s="129">
        <v>5</v>
      </c>
      <c r="Q93" s="129">
        <v>5</v>
      </c>
      <c r="R93" s="129">
        <v>5</v>
      </c>
      <c r="S93" s="129">
        <v>5</v>
      </c>
      <c r="T93" s="129">
        <v>5</v>
      </c>
      <c r="U93" s="129">
        <v>5</v>
      </c>
    </row>
    <row r="94" spans="1:21" ht="114.75" customHeight="1" x14ac:dyDescent="0.25">
      <c r="A94" s="7" t="s">
        <v>22</v>
      </c>
      <c r="B94" s="7" t="s">
        <v>87</v>
      </c>
      <c r="C94" s="9">
        <v>2</v>
      </c>
      <c r="D94" s="53" t="s">
        <v>89</v>
      </c>
      <c r="E94" s="128" t="s">
        <v>26</v>
      </c>
      <c r="F94" s="129">
        <v>80</v>
      </c>
      <c r="G94" s="129">
        <v>80</v>
      </c>
      <c r="H94" s="129">
        <v>85</v>
      </c>
      <c r="I94" s="129">
        <v>85</v>
      </c>
      <c r="J94" s="129">
        <v>85</v>
      </c>
      <c r="K94" s="129">
        <v>85</v>
      </c>
      <c r="L94" s="129">
        <v>85</v>
      </c>
      <c r="M94" s="129">
        <v>85</v>
      </c>
      <c r="N94" s="129">
        <v>85</v>
      </c>
      <c r="O94" s="129">
        <v>0</v>
      </c>
      <c r="P94" s="129">
        <v>0</v>
      </c>
      <c r="Q94" s="129">
        <v>0</v>
      </c>
      <c r="R94" s="129">
        <v>0</v>
      </c>
      <c r="S94" s="129">
        <v>0</v>
      </c>
      <c r="T94" s="129">
        <v>0</v>
      </c>
      <c r="U94" s="129">
        <v>0</v>
      </c>
    </row>
    <row r="95" spans="1:21" ht="111" customHeight="1" x14ac:dyDescent="0.25">
      <c r="A95" s="7" t="s">
        <v>22</v>
      </c>
      <c r="B95" s="7" t="s">
        <v>87</v>
      </c>
      <c r="C95" s="9">
        <v>3</v>
      </c>
      <c r="D95" s="53" t="s">
        <v>90</v>
      </c>
      <c r="E95" s="128" t="s">
        <v>26</v>
      </c>
      <c r="F95" s="129">
        <v>90.6</v>
      </c>
      <c r="G95" s="129">
        <v>91</v>
      </c>
      <c r="H95" s="129">
        <v>92</v>
      </c>
      <c r="I95" s="129">
        <v>92</v>
      </c>
      <c r="J95" s="129">
        <v>92</v>
      </c>
      <c r="K95" s="129">
        <v>96</v>
      </c>
      <c r="L95" s="129">
        <v>96</v>
      </c>
      <c r="M95" s="129">
        <v>96</v>
      </c>
      <c r="N95" s="129">
        <v>96</v>
      </c>
      <c r="O95" s="129">
        <v>0</v>
      </c>
      <c r="P95" s="129">
        <v>0</v>
      </c>
      <c r="Q95" s="129">
        <v>0</v>
      </c>
      <c r="R95" s="129">
        <v>0</v>
      </c>
      <c r="S95" s="129">
        <v>0</v>
      </c>
      <c r="T95" s="129">
        <v>0</v>
      </c>
      <c r="U95" s="129">
        <v>0</v>
      </c>
    </row>
    <row r="96" spans="1:21" ht="69.75" customHeight="1" x14ac:dyDescent="0.25">
      <c r="A96" s="7" t="s">
        <v>22</v>
      </c>
      <c r="B96" s="7" t="s">
        <v>87</v>
      </c>
      <c r="C96" s="9">
        <v>4</v>
      </c>
      <c r="D96" s="53" t="s">
        <v>91</v>
      </c>
      <c r="E96" s="128" t="s">
        <v>26</v>
      </c>
      <c r="F96" s="141">
        <v>71</v>
      </c>
      <c r="G96" s="141">
        <v>72</v>
      </c>
      <c r="H96" s="141">
        <v>73</v>
      </c>
      <c r="I96" s="141">
        <v>67.2</v>
      </c>
      <c r="J96" s="141">
        <v>68</v>
      </c>
      <c r="K96" s="141">
        <v>80</v>
      </c>
      <c r="L96" s="141">
        <v>80</v>
      </c>
      <c r="M96" s="129">
        <v>80</v>
      </c>
      <c r="N96" s="129">
        <v>80</v>
      </c>
      <c r="O96" s="129">
        <v>80</v>
      </c>
      <c r="P96" s="129">
        <v>80</v>
      </c>
      <c r="Q96" s="129">
        <v>80</v>
      </c>
      <c r="R96" s="129">
        <v>80</v>
      </c>
      <c r="S96" s="129">
        <v>80</v>
      </c>
      <c r="T96" s="129">
        <v>80</v>
      </c>
      <c r="U96" s="129">
        <v>80</v>
      </c>
    </row>
    <row r="97" spans="1:21" ht="36.75" customHeight="1" x14ac:dyDescent="0.25">
      <c r="A97" s="7" t="s">
        <v>22</v>
      </c>
      <c r="B97" s="7" t="s">
        <v>87</v>
      </c>
      <c r="C97" s="9">
        <v>5</v>
      </c>
      <c r="D97" s="53" t="s">
        <v>92</v>
      </c>
      <c r="E97" s="128" t="s">
        <v>79</v>
      </c>
      <c r="F97" s="141">
        <v>16</v>
      </c>
      <c r="G97" s="141">
        <v>15</v>
      </c>
      <c r="H97" s="141">
        <v>13</v>
      </c>
      <c r="I97" s="141">
        <v>4</v>
      </c>
      <c r="J97" s="141">
        <v>0</v>
      </c>
      <c r="K97" s="141">
        <v>10</v>
      </c>
      <c r="L97" s="141">
        <v>10</v>
      </c>
      <c r="M97" s="129">
        <v>10</v>
      </c>
      <c r="N97" s="129">
        <v>10</v>
      </c>
      <c r="O97" s="129">
        <v>10</v>
      </c>
      <c r="P97" s="129">
        <v>10</v>
      </c>
      <c r="Q97" s="129">
        <v>10</v>
      </c>
      <c r="R97" s="129">
        <v>10</v>
      </c>
      <c r="S97" s="129">
        <v>10</v>
      </c>
      <c r="T97" s="129">
        <v>10</v>
      </c>
      <c r="U97" s="129">
        <v>10</v>
      </c>
    </row>
    <row r="98" spans="1:21" ht="45" customHeight="1" x14ac:dyDescent="0.25">
      <c r="A98" s="7" t="s">
        <v>22</v>
      </c>
      <c r="B98" s="7" t="s">
        <v>87</v>
      </c>
      <c r="C98" s="9">
        <v>6</v>
      </c>
      <c r="D98" s="53" t="s">
        <v>690</v>
      </c>
      <c r="E98" s="128" t="s">
        <v>26</v>
      </c>
      <c r="F98" s="141">
        <v>0</v>
      </c>
      <c r="G98" s="141">
        <v>0</v>
      </c>
      <c r="H98" s="141">
        <v>100</v>
      </c>
      <c r="I98" s="141">
        <v>100</v>
      </c>
      <c r="J98" s="141">
        <v>100</v>
      </c>
      <c r="K98" s="141">
        <v>100</v>
      </c>
      <c r="L98" s="141">
        <v>100</v>
      </c>
      <c r="M98" s="129">
        <v>100</v>
      </c>
      <c r="N98" s="129">
        <v>100</v>
      </c>
      <c r="O98" s="129">
        <v>100</v>
      </c>
      <c r="P98" s="129">
        <v>100</v>
      </c>
      <c r="Q98" s="129">
        <v>100</v>
      </c>
      <c r="R98" s="129">
        <v>100</v>
      </c>
      <c r="S98" s="129">
        <v>100</v>
      </c>
      <c r="T98" s="129">
        <v>100</v>
      </c>
      <c r="U98" s="129">
        <v>100</v>
      </c>
    </row>
    <row r="99" spans="1:21" ht="59.25" customHeight="1" x14ac:dyDescent="0.25">
      <c r="A99" s="7" t="s">
        <v>22</v>
      </c>
      <c r="B99" s="7" t="s">
        <v>87</v>
      </c>
      <c r="C99" s="9">
        <v>7</v>
      </c>
      <c r="D99" s="53" t="s">
        <v>691</v>
      </c>
      <c r="E99" s="128" t="s">
        <v>26</v>
      </c>
      <c r="F99" s="141">
        <v>0</v>
      </c>
      <c r="G99" s="141">
        <v>0</v>
      </c>
      <c r="H99" s="141">
        <v>100</v>
      </c>
      <c r="I99" s="141">
        <v>100</v>
      </c>
      <c r="J99" s="141">
        <v>100</v>
      </c>
      <c r="K99" s="141">
        <v>100</v>
      </c>
      <c r="L99" s="141">
        <v>100</v>
      </c>
      <c r="M99" s="129">
        <v>100</v>
      </c>
      <c r="N99" s="129">
        <v>100</v>
      </c>
      <c r="O99" s="129">
        <v>100</v>
      </c>
      <c r="P99" s="129">
        <v>100</v>
      </c>
      <c r="Q99" s="129">
        <v>100</v>
      </c>
      <c r="R99" s="129">
        <v>100</v>
      </c>
      <c r="S99" s="129">
        <v>100</v>
      </c>
      <c r="T99" s="129">
        <v>100</v>
      </c>
      <c r="U99" s="129">
        <v>100</v>
      </c>
    </row>
    <row r="100" spans="1:21" ht="47.25" customHeight="1" x14ac:dyDescent="0.25">
      <c r="A100" s="7" t="s">
        <v>22</v>
      </c>
      <c r="B100" s="7" t="s">
        <v>87</v>
      </c>
      <c r="C100" s="9">
        <v>8</v>
      </c>
      <c r="D100" s="53" t="s">
        <v>93</v>
      </c>
      <c r="E100" s="128" t="s">
        <v>59</v>
      </c>
      <c r="F100" s="141">
        <v>20641.5</v>
      </c>
      <c r="G100" s="141">
        <v>23096.400000000001</v>
      </c>
      <c r="H100" s="141">
        <v>23823.3</v>
      </c>
      <c r="I100" s="141">
        <v>24088.53</v>
      </c>
      <c r="J100" s="141">
        <v>24632.3</v>
      </c>
      <c r="K100" s="141">
        <v>26659.71</v>
      </c>
      <c r="L100" s="141">
        <v>27992.7</v>
      </c>
      <c r="M100" s="141">
        <v>29392.3</v>
      </c>
      <c r="N100" s="179">
        <v>30861.9</v>
      </c>
      <c r="O100" s="178">
        <v>31479</v>
      </c>
      <c r="P100" s="178">
        <v>31479</v>
      </c>
      <c r="Q100" s="178">
        <v>31479</v>
      </c>
      <c r="R100" s="178">
        <v>31479</v>
      </c>
      <c r="S100" s="178">
        <v>42436</v>
      </c>
      <c r="T100" s="178">
        <v>42436</v>
      </c>
      <c r="U100" s="178">
        <v>42436</v>
      </c>
    </row>
    <row r="101" spans="1:21" ht="47.25" customHeight="1" x14ac:dyDescent="0.25">
      <c r="A101" s="44" t="s">
        <v>22</v>
      </c>
      <c r="B101" s="44" t="s">
        <v>87</v>
      </c>
      <c r="C101" s="69">
        <v>9</v>
      </c>
      <c r="D101" s="53" t="s">
        <v>94</v>
      </c>
      <c r="E101" s="128" t="s">
        <v>26</v>
      </c>
      <c r="F101" s="141">
        <v>0</v>
      </c>
      <c r="G101" s="141">
        <v>70</v>
      </c>
      <c r="H101" s="141">
        <v>70</v>
      </c>
      <c r="I101" s="141">
        <v>70</v>
      </c>
      <c r="J101" s="141">
        <v>70</v>
      </c>
      <c r="K101" s="141">
        <v>70</v>
      </c>
      <c r="L101" s="141">
        <v>70</v>
      </c>
      <c r="M101" s="129">
        <v>70</v>
      </c>
      <c r="N101" s="129">
        <v>70</v>
      </c>
      <c r="O101" s="129">
        <v>70</v>
      </c>
      <c r="P101" s="129">
        <v>70</v>
      </c>
      <c r="Q101" s="129">
        <v>70</v>
      </c>
      <c r="R101" s="129">
        <v>70</v>
      </c>
      <c r="S101" s="129">
        <v>70</v>
      </c>
      <c r="T101" s="129">
        <v>70</v>
      </c>
      <c r="U101" s="129">
        <v>70</v>
      </c>
    </row>
    <row r="102" spans="1:21" ht="47.25" customHeight="1" thickBot="1" x14ac:dyDescent="0.3">
      <c r="A102" s="282" t="s">
        <v>22</v>
      </c>
      <c r="B102" s="130" t="s">
        <v>87</v>
      </c>
      <c r="C102" s="283">
        <v>10</v>
      </c>
      <c r="D102" s="53" t="s">
        <v>705</v>
      </c>
      <c r="E102" s="284" t="s">
        <v>706</v>
      </c>
      <c r="F102" s="141"/>
      <c r="G102" s="141"/>
      <c r="H102" s="141"/>
      <c r="I102" s="141"/>
      <c r="J102" s="141"/>
      <c r="K102" s="141"/>
      <c r="L102" s="141"/>
      <c r="M102" s="129"/>
      <c r="N102" s="129"/>
      <c r="O102" s="129">
        <v>13</v>
      </c>
      <c r="P102" s="129">
        <v>13</v>
      </c>
      <c r="Q102" s="129">
        <v>13</v>
      </c>
      <c r="R102" s="129">
        <v>13</v>
      </c>
      <c r="S102" s="129">
        <v>13</v>
      </c>
      <c r="T102" s="129">
        <v>13</v>
      </c>
      <c r="U102" s="129">
        <v>13</v>
      </c>
    </row>
    <row r="103" spans="1:21" ht="15.75" thickBot="1" x14ac:dyDescent="0.3">
      <c r="A103" s="67" t="s">
        <v>22</v>
      </c>
      <c r="B103" s="68" t="s">
        <v>441</v>
      </c>
      <c r="C103" s="176"/>
      <c r="D103" s="329" t="s">
        <v>442</v>
      </c>
      <c r="E103" s="329"/>
      <c r="F103" s="329"/>
      <c r="G103" s="329"/>
      <c r="H103" s="329"/>
      <c r="I103" s="329"/>
      <c r="J103" s="329"/>
      <c r="K103" s="329"/>
      <c r="L103" s="329"/>
      <c r="M103" s="329"/>
      <c r="N103" s="181"/>
      <c r="O103" s="119"/>
      <c r="P103" s="119"/>
      <c r="Q103" s="119"/>
      <c r="R103" s="119"/>
      <c r="S103" s="119"/>
      <c r="T103" s="119"/>
      <c r="U103" s="119"/>
    </row>
    <row r="104" spans="1:21" ht="34.5" customHeight="1" x14ac:dyDescent="0.25">
      <c r="A104" s="130" t="s">
        <v>22</v>
      </c>
      <c r="B104" s="130" t="s">
        <v>441</v>
      </c>
      <c r="C104" s="131">
        <v>1</v>
      </c>
      <c r="D104" s="187" t="s">
        <v>57</v>
      </c>
      <c r="E104" s="205" t="s">
        <v>26</v>
      </c>
      <c r="F104" s="206"/>
      <c r="G104" s="206"/>
      <c r="H104" s="206"/>
      <c r="I104" s="206"/>
      <c r="J104" s="207">
        <v>98.7</v>
      </c>
      <c r="K104" s="206">
        <v>98.8</v>
      </c>
      <c r="L104" s="206">
        <v>98.9</v>
      </c>
      <c r="M104" s="206">
        <v>99</v>
      </c>
      <c r="N104" s="206">
        <v>99.5</v>
      </c>
      <c r="O104" s="206">
        <v>99</v>
      </c>
      <c r="P104" s="206">
        <v>99</v>
      </c>
      <c r="Q104" s="206">
        <v>99</v>
      </c>
      <c r="R104" s="206">
        <v>99</v>
      </c>
      <c r="S104" s="206">
        <v>99</v>
      </c>
      <c r="T104" s="206">
        <v>99</v>
      </c>
      <c r="U104" s="206">
        <v>99</v>
      </c>
    </row>
    <row r="105" spans="1:21" ht="59.25" customHeight="1" x14ac:dyDescent="0.25">
      <c r="A105" s="179">
        <v>1</v>
      </c>
      <c r="B105" s="179">
        <v>6</v>
      </c>
      <c r="C105" s="179">
        <v>2</v>
      </c>
      <c r="D105" s="296" t="s">
        <v>564</v>
      </c>
      <c r="E105" s="179" t="s">
        <v>26</v>
      </c>
      <c r="F105" s="119"/>
      <c r="G105" s="119"/>
      <c r="H105" s="119"/>
      <c r="I105" s="119"/>
      <c r="J105" s="119"/>
      <c r="K105" s="119"/>
      <c r="L105" s="119"/>
      <c r="M105" s="179">
        <v>100</v>
      </c>
      <c r="N105" s="179">
        <v>100</v>
      </c>
      <c r="O105" s="179">
        <v>100</v>
      </c>
      <c r="P105" s="179">
        <v>100</v>
      </c>
      <c r="Q105" s="179">
        <v>100</v>
      </c>
      <c r="R105" s="179">
        <v>100</v>
      </c>
      <c r="S105" s="179">
        <v>100</v>
      </c>
      <c r="T105" s="179">
        <v>100</v>
      </c>
      <c r="U105" s="179">
        <v>100</v>
      </c>
    </row>
    <row r="106" spans="1:21" ht="15.75" thickBot="1" x14ac:dyDescent="0.3">
      <c r="A106" s="132" t="s">
        <v>22</v>
      </c>
      <c r="B106" s="133" t="s">
        <v>543</v>
      </c>
      <c r="C106" s="208"/>
      <c r="D106" s="324" t="s">
        <v>544</v>
      </c>
      <c r="E106" s="324"/>
      <c r="F106" s="324"/>
      <c r="G106" s="324"/>
      <c r="H106" s="324"/>
      <c r="I106" s="324"/>
      <c r="J106" s="324"/>
      <c r="K106" s="324"/>
      <c r="L106" s="324"/>
      <c r="M106" s="324"/>
      <c r="N106" s="209"/>
      <c r="O106" s="146"/>
      <c r="P106" s="146"/>
      <c r="Q106" s="146"/>
      <c r="R106" s="146"/>
      <c r="S106" s="146"/>
      <c r="T106" s="146"/>
      <c r="U106" s="146"/>
    </row>
    <row r="107" spans="1:21" ht="51.75" customHeight="1" x14ac:dyDescent="0.25">
      <c r="A107" s="45" t="s">
        <v>22</v>
      </c>
      <c r="B107" s="45" t="s">
        <v>543</v>
      </c>
      <c r="C107" s="127">
        <v>1</v>
      </c>
      <c r="D107" s="12" t="s">
        <v>545</v>
      </c>
      <c r="E107" s="104" t="s">
        <v>26</v>
      </c>
      <c r="F107" s="8"/>
      <c r="G107" s="8"/>
      <c r="H107" s="8"/>
      <c r="I107" s="8"/>
      <c r="J107" s="129"/>
      <c r="K107" s="8"/>
      <c r="L107" s="8">
        <v>63.7</v>
      </c>
      <c r="M107" s="8">
        <v>65</v>
      </c>
      <c r="N107" s="8">
        <v>65</v>
      </c>
      <c r="O107" s="8">
        <v>0</v>
      </c>
      <c r="P107" s="8">
        <v>0</v>
      </c>
      <c r="Q107" s="8">
        <v>0</v>
      </c>
      <c r="R107" s="8">
        <v>0</v>
      </c>
      <c r="S107" s="8">
        <v>0</v>
      </c>
      <c r="T107" s="8">
        <v>0</v>
      </c>
      <c r="U107" s="8">
        <v>0</v>
      </c>
    </row>
  </sheetData>
  <mergeCells count="15">
    <mergeCell ref="D106:M106"/>
    <mergeCell ref="D81:Q81"/>
    <mergeCell ref="N1:P1"/>
    <mergeCell ref="N2:P2"/>
    <mergeCell ref="D103:M103"/>
    <mergeCell ref="D12:L12"/>
    <mergeCell ref="D32:L32"/>
    <mergeCell ref="D59:L59"/>
    <mergeCell ref="D92:L92"/>
    <mergeCell ref="B7:L7"/>
    <mergeCell ref="A9:B10"/>
    <mergeCell ref="C9:C11"/>
    <mergeCell ref="D9:D11"/>
    <mergeCell ref="E9:E11"/>
    <mergeCell ref="F9:U9"/>
  </mergeCells>
  <pageMargins left="0.7" right="0.7" top="0.75" bottom="0.75" header="0.3" footer="0.3"/>
  <pageSetup paperSize="9" scale="66"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4"/>
  <sheetViews>
    <sheetView view="pageBreakPreview" zoomScale="60" zoomScaleNormal="93" workbookViewId="0">
      <selection activeCell="E11" sqref="E11"/>
    </sheetView>
  </sheetViews>
  <sheetFormatPr defaultRowHeight="15" x14ac:dyDescent="0.25"/>
  <cols>
    <col min="1" max="2" width="6.28515625" customWidth="1"/>
    <col min="3" max="3" width="6" customWidth="1"/>
    <col min="4" max="4" width="5.7109375" customWidth="1"/>
    <col min="5" max="5" width="50.28515625" customWidth="1"/>
    <col min="6" max="6" width="13" customWidth="1"/>
    <col min="7" max="7" width="14.140625" customWidth="1"/>
    <col min="8" max="8" width="37.42578125" customWidth="1"/>
    <col min="9" max="9" width="16.42578125" customWidth="1"/>
  </cols>
  <sheetData>
    <row r="1" spans="1:9" x14ac:dyDescent="0.25">
      <c r="A1" s="235"/>
      <c r="B1" s="235"/>
      <c r="C1" s="235"/>
      <c r="D1" s="235"/>
      <c r="E1" s="235"/>
      <c r="F1" s="235"/>
      <c r="G1" s="235"/>
      <c r="H1" s="236" t="s">
        <v>95</v>
      </c>
      <c r="I1" s="237"/>
    </row>
    <row r="2" spans="1:9" x14ac:dyDescent="0.25">
      <c r="A2" s="235"/>
      <c r="B2" s="235"/>
      <c r="C2" s="235"/>
      <c r="D2" s="235"/>
      <c r="E2" s="235"/>
      <c r="F2" s="235"/>
      <c r="G2" s="235"/>
      <c r="H2" s="236" t="s">
        <v>1</v>
      </c>
      <c r="I2" s="237"/>
    </row>
    <row r="3" spans="1:9" x14ac:dyDescent="0.25">
      <c r="A3" s="235"/>
      <c r="B3" s="235"/>
      <c r="C3" s="235"/>
      <c r="D3" s="235"/>
      <c r="E3" s="235"/>
      <c r="F3" s="235"/>
      <c r="G3" s="235"/>
      <c r="H3" s="236" t="s">
        <v>682</v>
      </c>
      <c r="I3" s="237"/>
    </row>
    <row r="4" spans="1:9" x14ac:dyDescent="0.25">
      <c r="A4" s="235"/>
      <c r="B4" s="235"/>
      <c r="C4" s="235"/>
      <c r="D4" s="235"/>
      <c r="E4" s="235"/>
      <c r="F4" s="235"/>
      <c r="G4" s="235"/>
      <c r="H4" s="4" t="s">
        <v>2</v>
      </c>
      <c r="I4" s="14"/>
    </row>
    <row r="5" spans="1:9" x14ac:dyDescent="0.25">
      <c r="A5" s="235"/>
      <c r="B5" s="235"/>
      <c r="C5" s="235"/>
      <c r="D5" s="238"/>
      <c r="E5" s="238"/>
      <c r="F5" s="238"/>
      <c r="G5" s="238"/>
      <c r="H5" s="4" t="s">
        <v>739</v>
      </c>
      <c r="I5" s="14"/>
    </row>
    <row r="6" spans="1:9" x14ac:dyDescent="0.25">
      <c r="A6" s="356" t="s">
        <v>96</v>
      </c>
      <c r="B6" s="357"/>
      <c r="C6" s="357"/>
      <c r="D6" s="357"/>
      <c r="E6" s="357"/>
      <c r="F6" s="357"/>
      <c r="G6" s="357"/>
      <c r="H6" s="357"/>
      <c r="I6" s="357"/>
    </row>
    <row r="7" spans="1:9" x14ac:dyDescent="0.25">
      <c r="A7" s="235"/>
      <c r="B7" s="235"/>
      <c r="C7" s="235"/>
      <c r="D7" s="238"/>
      <c r="E7" s="238"/>
      <c r="F7" s="238"/>
      <c r="G7" s="238"/>
      <c r="H7" s="238"/>
      <c r="I7" s="239"/>
    </row>
    <row r="8" spans="1:9" ht="23.25" customHeight="1" x14ac:dyDescent="0.25">
      <c r="A8" s="347" t="s">
        <v>4</v>
      </c>
      <c r="B8" s="347"/>
      <c r="C8" s="347"/>
      <c r="D8" s="347"/>
      <c r="E8" s="347" t="s">
        <v>97</v>
      </c>
      <c r="F8" s="347" t="s">
        <v>98</v>
      </c>
      <c r="G8" s="347" t="s">
        <v>99</v>
      </c>
      <c r="H8" s="347" t="s">
        <v>100</v>
      </c>
      <c r="I8" s="359" t="s">
        <v>101</v>
      </c>
    </row>
    <row r="9" spans="1:9" ht="25.5" customHeight="1" x14ac:dyDescent="0.25">
      <c r="A9" s="241" t="s">
        <v>17</v>
      </c>
      <c r="B9" s="241" t="s">
        <v>18</v>
      </c>
      <c r="C9" s="241" t="s">
        <v>102</v>
      </c>
      <c r="D9" s="241" t="s">
        <v>103</v>
      </c>
      <c r="E9" s="358"/>
      <c r="F9" s="358"/>
      <c r="G9" s="358"/>
      <c r="H9" s="358"/>
      <c r="I9" s="360"/>
    </row>
    <row r="10" spans="1:9" x14ac:dyDescent="0.25">
      <c r="A10" s="254" t="s">
        <v>22</v>
      </c>
      <c r="B10" s="254" t="s">
        <v>23</v>
      </c>
      <c r="C10" s="254"/>
      <c r="D10" s="254"/>
      <c r="E10" s="255" t="s">
        <v>24</v>
      </c>
      <c r="F10" s="256"/>
      <c r="G10" s="256"/>
      <c r="H10" s="256"/>
      <c r="I10" s="257"/>
    </row>
    <row r="11" spans="1:9" ht="56.25" x14ac:dyDescent="0.25">
      <c r="A11" s="240" t="s">
        <v>22</v>
      </c>
      <c r="B11" s="240" t="s">
        <v>23</v>
      </c>
      <c r="C11" s="240" t="s">
        <v>22</v>
      </c>
      <c r="D11" s="240"/>
      <c r="E11" s="258" t="s">
        <v>104</v>
      </c>
      <c r="F11" s="246" t="s">
        <v>105</v>
      </c>
      <c r="G11" s="246" t="s">
        <v>729</v>
      </c>
      <c r="H11" s="258" t="s">
        <v>106</v>
      </c>
      <c r="I11" s="243" t="s">
        <v>107</v>
      </c>
    </row>
    <row r="12" spans="1:9" ht="33.75" x14ac:dyDescent="0.25">
      <c r="A12" s="240" t="s">
        <v>22</v>
      </c>
      <c r="B12" s="240" t="s">
        <v>23</v>
      </c>
      <c r="C12" s="240" t="s">
        <v>108</v>
      </c>
      <c r="D12" s="240"/>
      <c r="E12" s="258" t="s">
        <v>109</v>
      </c>
      <c r="F12" s="246"/>
      <c r="G12" s="246"/>
      <c r="H12" s="258"/>
      <c r="I12" s="243"/>
    </row>
    <row r="13" spans="1:9" ht="56.25" x14ac:dyDescent="0.25">
      <c r="A13" s="240" t="s">
        <v>22</v>
      </c>
      <c r="B13" s="240" t="s">
        <v>23</v>
      </c>
      <c r="C13" s="240" t="s">
        <v>108</v>
      </c>
      <c r="D13" s="240" t="s">
        <v>23</v>
      </c>
      <c r="E13" s="258" t="s">
        <v>110</v>
      </c>
      <c r="F13" s="246" t="s">
        <v>105</v>
      </c>
      <c r="G13" s="246" t="s">
        <v>729</v>
      </c>
      <c r="H13" s="258" t="s">
        <v>111</v>
      </c>
      <c r="I13" s="243" t="s">
        <v>112</v>
      </c>
    </row>
    <row r="14" spans="1:9" ht="33.75" x14ac:dyDescent="0.25">
      <c r="A14" s="240" t="s">
        <v>22</v>
      </c>
      <c r="B14" s="240" t="s">
        <v>23</v>
      </c>
      <c r="C14" s="240" t="s">
        <v>108</v>
      </c>
      <c r="D14" s="240" t="s">
        <v>44</v>
      </c>
      <c r="E14" s="258" t="s">
        <v>113</v>
      </c>
      <c r="F14" s="246" t="s">
        <v>105</v>
      </c>
      <c r="G14" s="246" t="s">
        <v>729</v>
      </c>
      <c r="H14" s="258" t="s">
        <v>114</v>
      </c>
      <c r="I14" s="243" t="s">
        <v>112</v>
      </c>
    </row>
    <row r="15" spans="1:9" ht="78.75" x14ac:dyDescent="0.25">
      <c r="A15" s="240" t="s">
        <v>22</v>
      </c>
      <c r="B15" s="240" t="s">
        <v>23</v>
      </c>
      <c r="C15" s="240" t="s">
        <v>108</v>
      </c>
      <c r="D15" s="240" t="s">
        <v>69</v>
      </c>
      <c r="E15" s="258" t="s">
        <v>115</v>
      </c>
      <c r="F15" s="246" t="s">
        <v>105</v>
      </c>
      <c r="G15" s="246" t="s">
        <v>729</v>
      </c>
      <c r="H15" s="258" t="s">
        <v>116</v>
      </c>
      <c r="I15" s="243" t="s">
        <v>117</v>
      </c>
    </row>
    <row r="16" spans="1:9" x14ac:dyDescent="0.25">
      <c r="A16" s="240" t="s">
        <v>22</v>
      </c>
      <c r="B16" s="240" t="s">
        <v>22</v>
      </c>
      <c r="C16" s="240" t="s">
        <v>118</v>
      </c>
      <c r="D16" s="240"/>
      <c r="E16" s="258" t="s">
        <v>577</v>
      </c>
      <c r="F16" s="246"/>
      <c r="G16" s="246"/>
      <c r="H16" s="258"/>
      <c r="I16" s="243"/>
    </row>
    <row r="17" spans="1:9" ht="56.25" x14ac:dyDescent="0.25">
      <c r="A17" s="240" t="s">
        <v>22</v>
      </c>
      <c r="B17" s="240" t="s">
        <v>23</v>
      </c>
      <c r="C17" s="240" t="s">
        <v>118</v>
      </c>
      <c r="D17" s="240" t="s">
        <v>23</v>
      </c>
      <c r="E17" s="258" t="s">
        <v>578</v>
      </c>
      <c r="F17" s="246" t="s">
        <v>105</v>
      </c>
      <c r="G17" s="246" t="s">
        <v>729</v>
      </c>
      <c r="H17" s="258" t="s">
        <v>587</v>
      </c>
      <c r="I17" s="243" t="s">
        <v>588</v>
      </c>
    </row>
    <row r="18" spans="1:9" ht="85.5" customHeight="1" x14ac:dyDescent="0.25">
      <c r="A18" s="240" t="s">
        <v>22</v>
      </c>
      <c r="B18" s="240" t="s">
        <v>23</v>
      </c>
      <c r="C18" s="240" t="s">
        <v>118</v>
      </c>
      <c r="D18" s="240" t="s">
        <v>44</v>
      </c>
      <c r="E18" s="258" t="s">
        <v>589</v>
      </c>
      <c r="F18" s="246" t="s">
        <v>105</v>
      </c>
      <c r="G18" s="246" t="s">
        <v>729</v>
      </c>
      <c r="H18" s="258" t="s">
        <v>121</v>
      </c>
      <c r="I18" s="243" t="s">
        <v>588</v>
      </c>
    </row>
    <row r="19" spans="1:9" ht="66.75" customHeight="1" x14ac:dyDescent="0.25">
      <c r="A19" s="240" t="s">
        <v>22</v>
      </c>
      <c r="B19" s="240" t="s">
        <v>23</v>
      </c>
      <c r="C19" s="240" t="s">
        <v>118</v>
      </c>
      <c r="D19" s="240" t="s">
        <v>69</v>
      </c>
      <c r="E19" s="258" t="s">
        <v>590</v>
      </c>
      <c r="F19" s="246" t="s">
        <v>177</v>
      </c>
      <c r="G19" s="246" t="s">
        <v>729</v>
      </c>
      <c r="H19" s="258" t="s">
        <v>121</v>
      </c>
      <c r="I19" s="243" t="s">
        <v>588</v>
      </c>
    </row>
    <row r="20" spans="1:9" ht="99.75" customHeight="1" x14ac:dyDescent="0.25">
      <c r="A20" s="240" t="s">
        <v>22</v>
      </c>
      <c r="B20" s="240" t="s">
        <v>23</v>
      </c>
      <c r="C20" s="240" t="s">
        <v>120</v>
      </c>
      <c r="D20" s="240"/>
      <c r="E20" s="258" t="s">
        <v>591</v>
      </c>
      <c r="F20" s="246" t="s">
        <v>105</v>
      </c>
      <c r="G20" s="246" t="s">
        <v>729</v>
      </c>
      <c r="H20" s="258" t="s">
        <v>121</v>
      </c>
      <c r="I20" s="243" t="s">
        <v>119</v>
      </c>
    </row>
    <row r="21" spans="1:9" ht="22.5" x14ac:dyDescent="0.25">
      <c r="A21" s="240" t="s">
        <v>22</v>
      </c>
      <c r="B21" s="240" t="s">
        <v>23</v>
      </c>
      <c r="C21" s="240" t="s">
        <v>122</v>
      </c>
      <c r="D21" s="240"/>
      <c r="E21" s="258" t="s">
        <v>123</v>
      </c>
      <c r="F21" s="246" t="s">
        <v>105</v>
      </c>
      <c r="G21" s="246" t="s">
        <v>729</v>
      </c>
      <c r="H21" s="258" t="s">
        <v>124</v>
      </c>
      <c r="I21" s="243" t="s">
        <v>125</v>
      </c>
    </row>
    <row r="22" spans="1:9" ht="33.75" x14ac:dyDescent="0.25">
      <c r="A22" s="240" t="s">
        <v>22</v>
      </c>
      <c r="B22" s="240" t="s">
        <v>23</v>
      </c>
      <c r="C22" s="240" t="s">
        <v>126</v>
      </c>
      <c r="D22" s="240"/>
      <c r="E22" s="258" t="s">
        <v>127</v>
      </c>
      <c r="F22" s="246" t="s">
        <v>105</v>
      </c>
      <c r="G22" s="246" t="s">
        <v>729</v>
      </c>
      <c r="H22" s="258" t="s">
        <v>128</v>
      </c>
      <c r="I22" s="243" t="s">
        <v>129</v>
      </c>
    </row>
    <row r="23" spans="1:9" ht="45" x14ac:dyDescent="0.25">
      <c r="A23" s="240" t="s">
        <v>22</v>
      </c>
      <c r="B23" s="240" t="s">
        <v>23</v>
      </c>
      <c r="C23" s="240" t="s">
        <v>130</v>
      </c>
      <c r="D23" s="240"/>
      <c r="E23" s="258" t="s">
        <v>131</v>
      </c>
      <c r="F23" s="246"/>
      <c r="G23" s="246"/>
      <c r="H23" s="258"/>
      <c r="I23" s="243"/>
    </row>
    <row r="24" spans="1:9" ht="33.75" x14ac:dyDescent="0.25">
      <c r="A24" s="240" t="s">
        <v>22</v>
      </c>
      <c r="B24" s="240" t="s">
        <v>23</v>
      </c>
      <c r="C24" s="240" t="s">
        <v>130</v>
      </c>
      <c r="D24" s="240" t="s">
        <v>23</v>
      </c>
      <c r="E24" s="258" t="s">
        <v>132</v>
      </c>
      <c r="F24" s="246" t="s">
        <v>105</v>
      </c>
      <c r="G24" s="246" t="s">
        <v>729</v>
      </c>
      <c r="H24" s="258" t="s">
        <v>133</v>
      </c>
      <c r="I24" s="243" t="s">
        <v>134</v>
      </c>
    </row>
    <row r="25" spans="1:9" ht="33.75" x14ac:dyDescent="0.25">
      <c r="A25" s="240" t="s">
        <v>22</v>
      </c>
      <c r="B25" s="240" t="s">
        <v>23</v>
      </c>
      <c r="C25" s="240" t="s">
        <v>130</v>
      </c>
      <c r="D25" s="240" t="s">
        <v>44</v>
      </c>
      <c r="E25" s="258" t="s">
        <v>135</v>
      </c>
      <c r="F25" s="246" t="s">
        <v>105</v>
      </c>
      <c r="G25" s="246" t="s">
        <v>729</v>
      </c>
      <c r="H25" s="258" t="s">
        <v>136</v>
      </c>
      <c r="I25" s="243" t="s">
        <v>134</v>
      </c>
    </row>
    <row r="26" spans="1:9" ht="22.5" x14ac:dyDescent="0.25">
      <c r="A26" s="240" t="s">
        <v>22</v>
      </c>
      <c r="B26" s="240" t="s">
        <v>23</v>
      </c>
      <c r="C26" s="240" t="s">
        <v>130</v>
      </c>
      <c r="D26" s="240" t="s">
        <v>69</v>
      </c>
      <c r="E26" s="258" t="s">
        <v>137</v>
      </c>
      <c r="F26" s="246" t="s">
        <v>105</v>
      </c>
      <c r="G26" s="246" t="s">
        <v>729</v>
      </c>
      <c r="H26" s="258" t="s">
        <v>138</v>
      </c>
      <c r="I26" s="243" t="s">
        <v>134</v>
      </c>
    </row>
    <row r="27" spans="1:9" ht="33.75" x14ac:dyDescent="0.25">
      <c r="A27" s="240" t="s">
        <v>22</v>
      </c>
      <c r="B27" s="240" t="s">
        <v>23</v>
      </c>
      <c r="C27" s="240" t="s">
        <v>139</v>
      </c>
      <c r="D27" s="240"/>
      <c r="E27" s="258" t="s">
        <v>140</v>
      </c>
      <c r="F27" s="246" t="s">
        <v>105</v>
      </c>
      <c r="G27" s="246" t="s">
        <v>729</v>
      </c>
      <c r="H27" s="258" t="s">
        <v>140</v>
      </c>
      <c r="I27" s="243" t="s">
        <v>141</v>
      </c>
    </row>
    <row r="28" spans="1:9" ht="22.5" x14ac:dyDescent="0.25">
      <c r="A28" s="240" t="s">
        <v>22</v>
      </c>
      <c r="B28" s="240" t="s">
        <v>23</v>
      </c>
      <c r="C28" s="240" t="s">
        <v>142</v>
      </c>
      <c r="D28" s="240"/>
      <c r="E28" s="258" t="s">
        <v>143</v>
      </c>
      <c r="F28" s="246"/>
      <c r="G28" s="246"/>
      <c r="H28" s="258"/>
      <c r="I28" s="243"/>
    </row>
    <row r="29" spans="1:9" ht="33.75" x14ac:dyDescent="0.25">
      <c r="A29" s="240" t="s">
        <v>22</v>
      </c>
      <c r="B29" s="240" t="s">
        <v>23</v>
      </c>
      <c r="C29" s="240" t="s">
        <v>142</v>
      </c>
      <c r="D29" s="240" t="s">
        <v>23</v>
      </c>
      <c r="E29" s="258" t="s">
        <v>144</v>
      </c>
      <c r="F29" s="246" t="s">
        <v>145</v>
      </c>
      <c r="G29" s="246" t="s">
        <v>12</v>
      </c>
      <c r="H29" s="259"/>
      <c r="I29" s="243" t="s">
        <v>146</v>
      </c>
    </row>
    <row r="30" spans="1:9" ht="22.5" x14ac:dyDescent="0.25">
      <c r="A30" s="240" t="s">
        <v>22</v>
      </c>
      <c r="B30" s="240" t="s">
        <v>23</v>
      </c>
      <c r="C30" s="240" t="s">
        <v>147</v>
      </c>
      <c r="D30" s="240"/>
      <c r="E30" s="258" t="s">
        <v>148</v>
      </c>
      <c r="F30" s="246"/>
      <c r="G30" s="246"/>
      <c r="H30" s="258"/>
      <c r="I30" s="243"/>
    </row>
    <row r="31" spans="1:9" ht="33.75" x14ac:dyDescent="0.25">
      <c r="A31" s="240" t="s">
        <v>22</v>
      </c>
      <c r="B31" s="240" t="s">
        <v>23</v>
      </c>
      <c r="C31" s="240" t="s">
        <v>147</v>
      </c>
      <c r="D31" s="240" t="s">
        <v>23</v>
      </c>
      <c r="E31" s="258" t="s">
        <v>149</v>
      </c>
      <c r="F31" s="246" t="s">
        <v>145</v>
      </c>
      <c r="G31" s="246" t="s">
        <v>11</v>
      </c>
      <c r="H31" s="259"/>
      <c r="I31" s="243" t="s">
        <v>146</v>
      </c>
    </row>
    <row r="32" spans="1:9" ht="22.5" x14ac:dyDescent="0.25">
      <c r="A32" s="240" t="s">
        <v>22</v>
      </c>
      <c r="B32" s="240" t="s">
        <v>23</v>
      </c>
      <c r="C32" s="240" t="s">
        <v>150</v>
      </c>
      <c r="D32" s="240"/>
      <c r="E32" s="258" t="s">
        <v>151</v>
      </c>
      <c r="F32" s="246" t="s">
        <v>105</v>
      </c>
      <c r="G32" s="260"/>
      <c r="H32" s="259"/>
      <c r="I32" s="243"/>
    </row>
    <row r="33" spans="1:9" ht="90" x14ac:dyDescent="0.25">
      <c r="A33" s="240" t="s">
        <v>22</v>
      </c>
      <c r="B33" s="240" t="s">
        <v>23</v>
      </c>
      <c r="C33" s="240" t="s">
        <v>150</v>
      </c>
      <c r="D33" s="240" t="s">
        <v>22</v>
      </c>
      <c r="E33" s="258" t="s">
        <v>152</v>
      </c>
      <c r="F33" s="246" t="s">
        <v>105</v>
      </c>
      <c r="G33" s="246" t="s">
        <v>11</v>
      </c>
      <c r="H33" s="258" t="s">
        <v>153</v>
      </c>
      <c r="I33" s="243" t="s">
        <v>154</v>
      </c>
    </row>
    <row r="34" spans="1:9" ht="22.5" x14ac:dyDescent="0.25">
      <c r="A34" s="240" t="s">
        <v>22</v>
      </c>
      <c r="B34" s="240" t="s">
        <v>23</v>
      </c>
      <c r="C34" s="240" t="s">
        <v>155</v>
      </c>
      <c r="D34" s="240"/>
      <c r="E34" s="258" t="s">
        <v>156</v>
      </c>
      <c r="F34" s="246"/>
      <c r="G34" s="246"/>
      <c r="H34" s="258"/>
      <c r="I34" s="243"/>
    </row>
    <row r="35" spans="1:9" ht="56.25" x14ac:dyDescent="0.25">
      <c r="A35" s="240" t="s">
        <v>22</v>
      </c>
      <c r="B35" s="240" t="s">
        <v>23</v>
      </c>
      <c r="C35" s="240" t="s">
        <v>155</v>
      </c>
      <c r="D35" s="240" t="s">
        <v>44</v>
      </c>
      <c r="E35" s="46" t="s">
        <v>157</v>
      </c>
      <c r="F35" s="246" t="s">
        <v>105</v>
      </c>
      <c r="G35" s="246" t="s">
        <v>729</v>
      </c>
      <c r="H35" s="258" t="s">
        <v>158</v>
      </c>
      <c r="I35" s="243" t="s">
        <v>125</v>
      </c>
    </row>
    <row r="36" spans="1:9" ht="33.75" x14ac:dyDescent="0.25">
      <c r="A36" s="240" t="s">
        <v>22</v>
      </c>
      <c r="B36" s="240" t="s">
        <v>23</v>
      </c>
      <c r="C36" s="240" t="s">
        <v>155</v>
      </c>
      <c r="D36" s="240" t="s">
        <v>69</v>
      </c>
      <c r="E36" s="46" t="s">
        <v>159</v>
      </c>
      <c r="F36" s="246" t="s">
        <v>105</v>
      </c>
      <c r="G36" s="246" t="s">
        <v>11</v>
      </c>
      <c r="H36" s="258" t="s">
        <v>160</v>
      </c>
      <c r="I36" s="243" t="s">
        <v>125</v>
      </c>
    </row>
    <row r="37" spans="1:9" ht="72" customHeight="1" x14ac:dyDescent="0.25">
      <c r="A37" s="240" t="s">
        <v>22</v>
      </c>
      <c r="B37" s="240" t="s">
        <v>23</v>
      </c>
      <c r="C37" s="240" t="s">
        <v>155</v>
      </c>
      <c r="D37" s="240" t="s">
        <v>161</v>
      </c>
      <c r="E37" s="46" t="s">
        <v>162</v>
      </c>
      <c r="F37" s="246" t="s">
        <v>105</v>
      </c>
      <c r="G37" s="246" t="s">
        <v>11</v>
      </c>
      <c r="H37" s="258" t="s">
        <v>163</v>
      </c>
      <c r="I37" s="243" t="s">
        <v>125</v>
      </c>
    </row>
    <row r="38" spans="1:9" ht="22.5" x14ac:dyDescent="0.25">
      <c r="A38" s="240" t="s">
        <v>22</v>
      </c>
      <c r="B38" s="240" t="s">
        <v>23</v>
      </c>
      <c r="C38" s="240" t="s">
        <v>155</v>
      </c>
      <c r="D38" s="240" t="s">
        <v>87</v>
      </c>
      <c r="E38" s="46" t="s">
        <v>164</v>
      </c>
      <c r="F38" s="246" t="s">
        <v>105</v>
      </c>
      <c r="G38" s="246" t="s">
        <v>729</v>
      </c>
      <c r="H38" s="258" t="s">
        <v>166</v>
      </c>
      <c r="I38" s="243" t="s">
        <v>125</v>
      </c>
    </row>
    <row r="39" spans="1:9" ht="73.5" customHeight="1" x14ac:dyDescent="0.25">
      <c r="A39" s="240" t="s">
        <v>22</v>
      </c>
      <c r="B39" s="240" t="s">
        <v>23</v>
      </c>
      <c r="C39" s="240" t="s">
        <v>167</v>
      </c>
      <c r="D39" s="240"/>
      <c r="E39" s="46" t="s">
        <v>168</v>
      </c>
      <c r="F39" s="246" t="s">
        <v>105</v>
      </c>
      <c r="G39" s="246" t="s">
        <v>165</v>
      </c>
      <c r="H39" s="258" t="s">
        <v>138</v>
      </c>
      <c r="I39" s="243" t="s">
        <v>169</v>
      </c>
    </row>
    <row r="40" spans="1:9" ht="22.5" x14ac:dyDescent="0.25">
      <c r="A40" s="240" t="s">
        <v>22</v>
      </c>
      <c r="B40" s="240" t="s">
        <v>23</v>
      </c>
      <c r="C40" s="240" t="s">
        <v>170</v>
      </c>
      <c r="D40" s="240"/>
      <c r="E40" s="46" t="s">
        <v>171</v>
      </c>
      <c r="F40" s="246" t="s">
        <v>105</v>
      </c>
      <c r="G40" s="246" t="s">
        <v>729</v>
      </c>
      <c r="H40" s="258" t="s">
        <v>172</v>
      </c>
      <c r="I40" s="243" t="s">
        <v>173</v>
      </c>
    </row>
    <row r="41" spans="1:9" ht="22.5" x14ac:dyDescent="0.25">
      <c r="A41" s="240" t="s">
        <v>22</v>
      </c>
      <c r="B41" s="240" t="s">
        <v>23</v>
      </c>
      <c r="C41" s="240" t="s">
        <v>174</v>
      </c>
      <c r="D41" s="240"/>
      <c r="E41" s="46" t="s">
        <v>175</v>
      </c>
      <c r="F41" s="246"/>
      <c r="G41" s="246"/>
      <c r="H41" s="258"/>
      <c r="I41" s="243"/>
    </row>
    <row r="42" spans="1:9" ht="66.75" customHeight="1" x14ac:dyDescent="0.25">
      <c r="A42" s="240" t="s">
        <v>22</v>
      </c>
      <c r="B42" s="240" t="s">
        <v>23</v>
      </c>
      <c r="C42" s="240" t="s">
        <v>174</v>
      </c>
      <c r="D42" s="240" t="s">
        <v>22</v>
      </c>
      <c r="E42" s="46" t="s">
        <v>176</v>
      </c>
      <c r="F42" s="246" t="s">
        <v>177</v>
      </c>
      <c r="G42" s="246" t="s">
        <v>11</v>
      </c>
      <c r="H42" s="258" t="s">
        <v>178</v>
      </c>
      <c r="I42" s="243" t="s">
        <v>179</v>
      </c>
    </row>
    <row r="43" spans="1:9" ht="56.25" x14ac:dyDescent="0.25">
      <c r="A43" s="240" t="s">
        <v>22</v>
      </c>
      <c r="B43" s="240" t="s">
        <v>23</v>
      </c>
      <c r="C43" s="240" t="s">
        <v>174</v>
      </c>
      <c r="D43" s="240" t="s">
        <v>108</v>
      </c>
      <c r="E43" s="46" t="s">
        <v>180</v>
      </c>
      <c r="F43" s="246" t="s">
        <v>177</v>
      </c>
      <c r="G43" s="246" t="s">
        <v>729</v>
      </c>
      <c r="H43" s="258" t="s">
        <v>181</v>
      </c>
      <c r="I43" s="243" t="s">
        <v>179</v>
      </c>
    </row>
    <row r="44" spans="1:9" ht="33.75" x14ac:dyDescent="0.25">
      <c r="A44" s="240" t="s">
        <v>22</v>
      </c>
      <c r="B44" s="240" t="s">
        <v>23</v>
      </c>
      <c r="C44" s="240" t="s">
        <v>182</v>
      </c>
      <c r="D44" s="240"/>
      <c r="E44" s="46" t="s">
        <v>183</v>
      </c>
      <c r="F44" s="246"/>
      <c r="G44" s="246"/>
      <c r="H44" s="258"/>
      <c r="I44" s="243"/>
    </row>
    <row r="45" spans="1:9" ht="45" x14ac:dyDescent="0.25">
      <c r="A45" s="240" t="s">
        <v>22</v>
      </c>
      <c r="B45" s="240" t="s">
        <v>23</v>
      </c>
      <c r="C45" s="240" t="s">
        <v>182</v>
      </c>
      <c r="D45" s="240" t="s">
        <v>23</v>
      </c>
      <c r="E45" s="46" t="s">
        <v>184</v>
      </c>
      <c r="F45" s="246" t="s">
        <v>105</v>
      </c>
      <c r="G45" s="246" t="s">
        <v>165</v>
      </c>
      <c r="H45" s="258" t="s">
        <v>138</v>
      </c>
      <c r="I45" s="243" t="s">
        <v>185</v>
      </c>
    </row>
    <row r="46" spans="1:9" ht="45" x14ac:dyDescent="0.25">
      <c r="A46" s="240" t="s">
        <v>22</v>
      </c>
      <c r="B46" s="240" t="s">
        <v>23</v>
      </c>
      <c r="C46" s="240" t="s">
        <v>182</v>
      </c>
      <c r="D46" s="240" t="s">
        <v>44</v>
      </c>
      <c r="E46" s="46" t="s">
        <v>186</v>
      </c>
      <c r="F46" s="246" t="s">
        <v>105</v>
      </c>
      <c r="G46" s="246" t="s">
        <v>165</v>
      </c>
      <c r="H46" s="46" t="s">
        <v>186</v>
      </c>
      <c r="I46" s="243" t="s">
        <v>185</v>
      </c>
    </row>
    <row r="47" spans="1:9" ht="45" x14ac:dyDescent="0.25">
      <c r="A47" s="240" t="s">
        <v>22</v>
      </c>
      <c r="B47" s="240" t="s">
        <v>23</v>
      </c>
      <c r="C47" s="240" t="s">
        <v>182</v>
      </c>
      <c r="D47" s="240" t="s">
        <v>69</v>
      </c>
      <c r="E47" s="46" t="s">
        <v>187</v>
      </c>
      <c r="F47" s="246" t="s">
        <v>105</v>
      </c>
      <c r="G47" s="246" t="s">
        <v>165</v>
      </c>
      <c r="H47" s="258" t="s">
        <v>188</v>
      </c>
      <c r="I47" s="243" t="s">
        <v>185</v>
      </c>
    </row>
    <row r="48" spans="1:9" ht="22.5" x14ac:dyDescent="0.25">
      <c r="A48" s="240" t="s">
        <v>22</v>
      </c>
      <c r="B48" s="240" t="s">
        <v>23</v>
      </c>
      <c r="C48" s="240" t="s">
        <v>182</v>
      </c>
      <c r="D48" s="240" t="s">
        <v>161</v>
      </c>
      <c r="E48" s="46" t="s">
        <v>189</v>
      </c>
      <c r="F48" s="246" t="s">
        <v>105</v>
      </c>
      <c r="G48" s="246" t="s">
        <v>165</v>
      </c>
      <c r="H48" s="258" t="s">
        <v>190</v>
      </c>
      <c r="I48" s="243" t="s">
        <v>191</v>
      </c>
    </row>
    <row r="49" spans="1:9" ht="22.5" x14ac:dyDescent="0.25">
      <c r="A49" s="240" t="s">
        <v>22</v>
      </c>
      <c r="B49" s="240" t="s">
        <v>23</v>
      </c>
      <c r="C49" s="240" t="s">
        <v>192</v>
      </c>
      <c r="D49" s="240"/>
      <c r="E49" s="46" t="s">
        <v>193</v>
      </c>
      <c r="F49" s="246"/>
      <c r="G49" s="246"/>
      <c r="H49" s="258"/>
      <c r="I49" s="243"/>
    </row>
    <row r="50" spans="1:9" ht="33.75" x14ac:dyDescent="0.25">
      <c r="A50" s="240" t="s">
        <v>22</v>
      </c>
      <c r="B50" s="240" t="s">
        <v>23</v>
      </c>
      <c r="C50" s="240" t="s">
        <v>192</v>
      </c>
      <c r="D50" s="240" t="s">
        <v>23</v>
      </c>
      <c r="E50" s="46" t="s">
        <v>194</v>
      </c>
      <c r="F50" s="246" t="s">
        <v>105</v>
      </c>
      <c r="G50" s="246" t="s">
        <v>729</v>
      </c>
      <c r="H50" s="258" t="s">
        <v>195</v>
      </c>
      <c r="I50" s="243" t="s">
        <v>196</v>
      </c>
    </row>
    <row r="51" spans="1:9" ht="75" customHeight="1" x14ac:dyDescent="0.25">
      <c r="A51" s="240" t="s">
        <v>22</v>
      </c>
      <c r="B51" s="240" t="s">
        <v>23</v>
      </c>
      <c r="C51" s="240" t="s">
        <v>192</v>
      </c>
      <c r="D51" s="240" t="s">
        <v>44</v>
      </c>
      <c r="E51" s="46" t="s">
        <v>197</v>
      </c>
      <c r="F51" s="246" t="s">
        <v>105</v>
      </c>
      <c r="G51" s="246" t="s">
        <v>729</v>
      </c>
      <c r="H51" s="258" t="s">
        <v>198</v>
      </c>
      <c r="I51" s="243" t="s">
        <v>196</v>
      </c>
    </row>
    <row r="52" spans="1:9" ht="54" customHeight="1" x14ac:dyDescent="0.25">
      <c r="A52" s="240" t="s">
        <v>22</v>
      </c>
      <c r="B52" s="240" t="s">
        <v>23</v>
      </c>
      <c r="C52" s="240" t="s">
        <v>192</v>
      </c>
      <c r="D52" s="240" t="s">
        <v>69</v>
      </c>
      <c r="E52" s="46" t="s">
        <v>199</v>
      </c>
      <c r="F52" s="246" t="s">
        <v>105</v>
      </c>
      <c r="G52" s="246" t="s">
        <v>729</v>
      </c>
      <c r="H52" s="258" t="s">
        <v>200</v>
      </c>
      <c r="I52" s="243" t="s">
        <v>196</v>
      </c>
    </row>
    <row r="53" spans="1:9" ht="22.5" x14ac:dyDescent="0.25">
      <c r="A53" s="240" t="s">
        <v>22</v>
      </c>
      <c r="B53" s="240" t="s">
        <v>23</v>
      </c>
      <c r="C53" s="240" t="s">
        <v>201</v>
      </c>
      <c r="D53" s="240"/>
      <c r="E53" s="258" t="s">
        <v>202</v>
      </c>
      <c r="F53" s="246"/>
      <c r="G53" s="246"/>
      <c r="H53" s="258"/>
      <c r="I53" s="243"/>
    </row>
    <row r="54" spans="1:9" ht="62.25" customHeight="1" x14ac:dyDescent="0.25">
      <c r="A54" s="240" t="s">
        <v>22</v>
      </c>
      <c r="B54" s="240" t="s">
        <v>23</v>
      </c>
      <c r="C54" s="240" t="s">
        <v>201</v>
      </c>
      <c r="D54" s="240" t="s">
        <v>23</v>
      </c>
      <c r="E54" s="46" t="s">
        <v>203</v>
      </c>
      <c r="F54" s="246" t="s">
        <v>105</v>
      </c>
      <c r="G54" s="246" t="s">
        <v>729</v>
      </c>
      <c r="H54" s="258" t="s">
        <v>204</v>
      </c>
      <c r="I54" s="243" t="s">
        <v>179</v>
      </c>
    </row>
    <row r="55" spans="1:9" ht="22.5" x14ac:dyDescent="0.25">
      <c r="A55" s="240" t="s">
        <v>22</v>
      </c>
      <c r="B55" s="240" t="s">
        <v>23</v>
      </c>
      <c r="C55" s="240" t="s">
        <v>201</v>
      </c>
      <c r="D55" s="240" t="s">
        <v>44</v>
      </c>
      <c r="E55" s="46" t="s">
        <v>205</v>
      </c>
      <c r="F55" s="246" t="s">
        <v>105</v>
      </c>
      <c r="G55" s="246" t="s">
        <v>729</v>
      </c>
      <c r="H55" s="258" t="s">
        <v>206</v>
      </c>
      <c r="I55" s="243" t="s">
        <v>179</v>
      </c>
    </row>
    <row r="56" spans="1:9" ht="76.5" customHeight="1" x14ac:dyDescent="0.25">
      <c r="A56" s="240" t="s">
        <v>22</v>
      </c>
      <c r="B56" s="240" t="s">
        <v>23</v>
      </c>
      <c r="C56" s="240" t="s">
        <v>201</v>
      </c>
      <c r="D56" s="240" t="s">
        <v>69</v>
      </c>
      <c r="E56" s="46" t="s">
        <v>207</v>
      </c>
      <c r="F56" s="246" t="s">
        <v>105</v>
      </c>
      <c r="G56" s="246" t="s">
        <v>729</v>
      </c>
      <c r="H56" s="46" t="s">
        <v>208</v>
      </c>
      <c r="I56" s="243" t="s">
        <v>179</v>
      </c>
    </row>
    <row r="57" spans="1:9" ht="216" customHeight="1" x14ac:dyDescent="0.25">
      <c r="A57" s="292" t="s">
        <v>22</v>
      </c>
      <c r="B57" s="292" t="s">
        <v>23</v>
      </c>
      <c r="C57" s="292" t="s">
        <v>622</v>
      </c>
      <c r="D57" s="292"/>
      <c r="E57" s="46" t="s">
        <v>724</v>
      </c>
      <c r="F57" s="246" t="s">
        <v>177</v>
      </c>
      <c r="G57" s="246" t="s">
        <v>730</v>
      </c>
      <c r="H57" s="46" t="s">
        <v>725</v>
      </c>
      <c r="I57" s="293" t="s">
        <v>723</v>
      </c>
    </row>
    <row r="58" spans="1:9" x14ac:dyDescent="0.25">
      <c r="A58" s="254" t="s">
        <v>22</v>
      </c>
      <c r="B58" s="254" t="s">
        <v>44</v>
      </c>
      <c r="C58" s="254"/>
      <c r="D58" s="254"/>
      <c r="E58" s="261" t="s">
        <v>45</v>
      </c>
      <c r="F58" s="256"/>
      <c r="G58" s="256"/>
      <c r="H58" s="256"/>
      <c r="I58" s="254"/>
    </row>
    <row r="59" spans="1:9" ht="33.75" x14ac:dyDescent="0.25">
      <c r="A59" s="240" t="s">
        <v>22</v>
      </c>
      <c r="B59" s="240" t="s">
        <v>44</v>
      </c>
      <c r="C59" s="240" t="s">
        <v>22</v>
      </c>
      <c r="D59" s="240"/>
      <c r="E59" s="46" t="s">
        <v>209</v>
      </c>
      <c r="F59" s="262"/>
      <c r="G59" s="262"/>
      <c r="H59" s="262"/>
      <c r="I59" s="243"/>
    </row>
    <row r="60" spans="1:9" ht="77.25" customHeight="1" x14ac:dyDescent="0.25">
      <c r="A60" s="240" t="s">
        <v>22</v>
      </c>
      <c r="B60" s="240" t="s">
        <v>44</v>
      </c>
      <c r="C60" s="240" t="s">
        <v>22</v>
      </c>
      <c r="D60" s="240" t="s">
        <v>22</v>
      </c>
      <c r="E60" s="46" t="s">
        <v>210</v>
      </c>
      <c r="F60" s="246" t="s">
        <v>105</v>
      </c>
      <c r="G60" s="246" t="s">
        <v>729</v>
      </c>
      <c r="H60" s="258" t="s">
        <v>211</v>
      </c>
      <c r="I60" s="243" t="s">
        <v>212</v>
      </c>
    </row>
    <row r="61" spans="1:9" ht="45" x14ac:dyDescent="0.25">
      <c r="A61" s="240" t="s">
        <v>22</v>
      </c>
      <c r="B61" s="240" t="s">
        <v>44</v>
      </c>
      <c r="C61" s="240" t="s">
        <v>22</v>
      </c>
      <c r="D61" s="240" t="s">
        <v>108</v>
      </c>
      <c r="E61" s="46" t="s">
        <v>213</v>
      </c>
      <c r="F61" s="246" t="s">
        <v>105</v>
      </c>
      <c r="G61" s="246" t="s">
        <v>729</v>
      </c>
      <c r="H61" s="258" t="s">
        <v>214</v>
      </c>
      <c r="I61" s="243" t="s">
        <v>215</v>
      </c>
    </row>
    <row r="62" spans="1:9" ht="33.75" x14ac:dyDescent="0.25">
      <c r="A62" s="240" t="s">
        <v>22</v>
      </c>
      <c r="B62" s="240" t="s">
        <v>44</v>
      </c>
      <c r="C62" s="240" t="s">
        <v>22</v>
      </c>
      <c r="D62" s="240" t="s">
        <v>118</v>
      </c>
      <c r="E62" s="46" t="s">
        <v>216</v>
      </c>
      <c r="F62" s="246" t="s">
        <v>105</v>
      </c>
      <c r="G62" s="246" t="s">
        <v>729</v>
      </c>
      <c r="H62" s="258" t="s">
        <v>217</v>
      </c>
      <c r="I62" s="243" t="s">
        <v>215</v>
      </c>
    </row>
    <row r="63" spans="1:9" ht="124.5" customHeight="1" x14ac:dyDescent="0.25">
      <c r="A63" s="240" t="s">
        <v>22</v>
      </c>
      <c r="B63" s="240" t="s">
        <v>44</v>
      </c>
      <c r="C63" s="240" t="s">
        <v>108</v>
      </c>
      <c r="D63" s="240"/>
      <c r="E63" s="258" t="s">
        <v>218</v>
      </c>
      <c r="F63" s="246" t="s">
        <v>105</v>
      </c>
      <c r="G63" s="246" t="s">
        <v>729</v>
      </c>
      <c r="H63" s="258" t="s">
        <v>219</v>
      </c>
      <c r="I63" s="243" t="s">
        <v>212</v>
      </c>
    </row>
    <row r="64" spans="1:9" ht="45" x14ac:dyDescent="0.25">
      <c r="A64" s="240" t="s">
        <v>22</v>
      </c>
      <c r="B64" s="240" t="s">
        <v>44</v>
      </c>
      <c r="C64" s="240" t="s">
        <v>118</v>
      </c>
      <c r="D64" s="240"/>
      <c r="E64" s="258" t="s">
        <v>220</v>
      </c>
      <c r="F64" s="246" t="s">
        <v>105</v>
      </c>
      <c r="G64" s="246" t="s">
        <v>729</v>
      </c>
      <c r="H64" s="258" t="s">
        <v>221</v>
      </c>
      <c r="I64" s="243" t="s">
        <v>222</v>
      </c>
    </row>
    <row r="65" spans="1:9" ht="45" x14ac:dyDescent="0.25">
      <c r="A65" s="240" t="s">
        <v>22</v>
      </c>
      <c r="B65" s="240" t="s">
        <v>44</v>
      </c>
      <c r="C65" s="240" t="s">
        <v>120</v>
      </c>
      <c r="D65" s="240"/>
      <c r="E65" s="258" t="s">
        <v>223</v>
      </c>
      <c r="F65" s="246" t="s">
        <v>105</v>
      </c>
      <c r="G65" s="246" t="s">
        <v>729</v>
      </c>
      <c r="H65" s="258" t="s">
        <v>224</v>
      </c>
      <c r="I65" s="243" t="s">
        <v>222</v>
      </c>
    </row>
    <row r="66" spans="1:9" ht="251.25" customHeight="1" x14ac:dyDescent="0.25">
      <c r="A66" s="240" t="s">
        <v>22</v>
      </c>
      <c r="B66" s="240" t="s">
        <v>44</v>
      </c>
      <c r="C66" s="240" t="s">
        <v>122</v>
      </c>
      <c r="D66" s="240"/>
      <c r="E66" s="258" t="s">
        <v>717</v>
      </c>
      <c r="F66" s="246" t="s">
        <v>177</v>
      </c>
      <c r="G66" s="246" t="s">
        <v>731</v>
      </c>
      <c r="H66" s="258" t="s">
        <v>716</v>
      </c>
      <c r="I66" s="243" t="s">
        <v>536</v>
      </c>
    </row>
    <row r="67" spans="1:9" ht="33.75" x14ac:dyDescent="0.25">
      <c r="A67" s="240" t="s">
        <v>22</v>
      </c>
      <c r="B67" s="240" t="s">
        <v>44</v>
      </c>
      <c r="C67" s="240" t="s">
        <v>126</v>
      </c>
      <c r="D67" s="240"/>
      <c r="E67" s="258" t="s">
        <v>226</v>
      </c>
      <c r="F67" s="246" t="s">
        <v>145</v>
      </c>
      <c r="G67" s="246" t="s">
        <v>729</v>
      </c>
      <c r="H67" s="38"/>
      <c r="I67" s="243" t="s">
        <v>227</v>
      </c>
    </row>
    <row r="68" spans="1:9" ht="42.75" customHeight="1" x14ac:dyDescent="0.25">
      <c r="A68" s="240" t="s">
        <v>22</v>
      </c>
      <c r="B68" s="240" t="s">
        <v>44</v>
      </c>
      <c r="C68" s="240" t="s">
        <v>130</v>
      </c>
      <c r="D68" s="240"/>
      <c r="E68" s="258" t="s">
        <v>228</v>
      </c>
      <c r="F68" s="246" t="s">
        <v>105</v>
      </c>
      <c r="G68" s="246" t="s">
        <v>729</v>
      </c>
      <c r="H68" s="258" t="s">
        <v>229</v>
      </c>
      <c r="I68" s="243" t="s">
        <v>230</v>
      </c>
    </row>
    <row r="69" spans="1:9" ht="22.5" x14ac:dyDescent="0.25">
      <c r="A69" s="240" t="s">
        <v>22</v>
      </c>
      <c r="B69" s="240" t="s">
        <v>44</v>
      </c>
      <c r="C69" s="240" t="s">
        <v>139</v>
      </c>
      <c r="D69" s="240"/>
      <c r="E69" s="258" t="s">
        <v>231</v>
      </c>
      <c r="F69" s="246" t="s">
        <v>105</v>
      </c>
      <c r="G69" s="246" t="s">
        <v>729</v>
      </c>
      <c r="H69" s="258" t="s">
        <v>232</v>
      </c>
      <c r="I69" s="243" t="s">
        <v>233</v>
      </c>
    </row>
    <row r="70" spans="1:9" ht="22.5" x14ac:dyDescent="0.25">
      <c r="A70" s="240" t="s">
        <v>22</v>
      </c>
      <c r="B70" s="240" t="s">
        <v>44</v>
      </c>
      <c r="C70" s="240" t="s">
        <v>142</v>
      </c>
      <c r="D70" s="240"/>
      <c r="E70" s="258" t="s">
        <v>234</v>
      </c>
      <c r="F70" s="262"/>
      <c r="G70" s="262"/>
      <c r="H70" s="262"/>
      <c r="I70" s="243"/>
    </row>
    <row r="71" spans="1:9" ht="67.5" x14ac:dyDescent="0.25">
      <c r="A71" s="240" t="s">
        <v>22</v>
      </c>
      <c r="B71" s="240" t="s">
        <v>44</v>
      </c>
      <c r="C71" s="240" t="s">
        <v>142</v>
      </c>
      <c r="D71" s="240" t="s">
        <v>22</v>
      </c>
      <c r="E71" s="258" t="s">
        <v>235</v>
      </c>
      <c r="F71" s="246" t="s">
        <v>664</v>
      </c>
      <c r="G71" s="246" t="s">
        <v>12</v>
      </c>
      <c r="H71" s="263"/>
      <c r="I71" s="243" t="s">
        <v>236</v>
      </c>
    </row>
    <row r="72" spans="1:9" ht="67.5" x14ac:dyDescent="0.25">
      <c r="A72" s="240" t="s">
        <v>22</v>
      </c>
      <c r="B72" s="240" t="s">
        <v>44</v>
      </c>
      <c r="C72" s="240" t="s">
        <v>142</v>
      </c>
      <c r="D72" s="240" t="s">
        <v>108</v>
      </c>
      <c r="E72" s="258" t="s">
        <v>237</v>
      </c>
      <c r="F72" s="246" t="s">
        <v>663</v>
      </c>
      <c r="G72" s="246" t="s">
        <v>13</v>
      </c>
      <c r="H72" s="263"/>
      <c r="I72" s="243" t="s">
        <v>236</v>
      </c>
    </row>
    <row r="73" spans="1:9" ht="67.5" x14ac:dyDescent="0.25">
      <c r="A73" s="240" t="s">
        <v>22</v>
      </c>
      <c r="B73" s="240" t="s">
        <v>44</v>
      </c>
      <c r="C73" s="240" t="s">
        <v>142</v>
      </c>
      <c r="D73" s="240" t="s">
        <v>118</v>
      </c>
      <c r="E73" s="258" t="s">
        <v>238</v>
      </c>
      <c r="F73" s="246" t="s">
        <v>664</v>
      </c>
      <c r="G73" s="246" t="s">
        <v>14</v>
      </c>
      <c r="H73" s="263"/>
      <c r="I73" s="243" t="s">
        <v>236</v>
      </c>
    </row>
    <row r="74" spans="1:9" ht="67.5" x14ac:dyDescent="0.25">
      <c r="A74" s="240" t="s">
        <v>22</v>
      </c>
      <c r="B74" s="240" t="s">
        <v>44</v>
      </c>
      <c r="C74" s="240" t="s">
        <v>142</v>
      </c>
      <c r="D74" s="240" t="s">
        <v>120</v>
      </c>
      <c r="E74" s="258" t="s">
        <v>239</v>
      </c>
      <c r="F74" s="246" t="s">
        <v>664</v>
      </c>
      <c r="G74" s="246" t="s">
        <v>14</v>
      </c>
      <c r="H74" s="263"/>
      <c r="I74" s="243" t="s">
        <v>236</v>
      </c>
    </row>
    <row r="75" spans="1:9" ht="67.5" x14ac:dyDescent="0.25">
      <c r="A75" s="240" t="s">
        <v>22</v>
      </c>
      <c r="B75" s="240" t="s">
        <v>44</v>
      </c>
      <c r="C75" s="240" t="s">
        <v>142</v>
      </c>
      <c r="D75" s="240" t="s">
        <v>122</v>
      </c>
      <c r="E75" s="258" t="s">
        <v>240</v>
      </c>
      <c r="F75" s="246" t="s">
        <v>664</v>
      </c>
      <c r="G75" s="250" t="s">
        <v>15</v>
      </c>
      <c r="H75" s="262"/>
      <c r="I75" s="243" t="s">
        <v>236</v>
      </c>
    </row>
    <row r="76" spans="1:9" ht="22.5" x14ac:dyDescent="0.25">
      <c r="A76" s="240" t="s">
        <v>22</v>
      </c>
      <c r="B76" s="240" t="s">
        <v>44</v>
      </c>
      <c r="C76" s="240" t="s">
        <v>147</v>
      </c>
      <c r="D76" s="240"/>
      <c r="E76" s="258" t="s">
        <v>241</v>
      </c>
      <c r="F76" s="246" t="s">
        <v>177</v>
      </c>
      <c r="G76" s="242" t="s">
        <v>729</v>
      </c>
      <c r="H76" s="258" t="s">
        <v>242</v>
      </c>
      <c r="I76" s="243" t="s">
        <v>243</v>
      </c>
    </row>
    <row r="77" spans="1:9" ht="22.5" x14ac:dyDescent="0.25">
      <c r="A77" s="240" t="s">
        <v>22</v>
      </c>
      <c r="B77" s="240" t="s">
        <v>44</v>
      </c>
      <c r="C77" s="240" t="s">
        <v>150</v>
      </c>
      <c r="D77" s="240"/>
      <c r="E77" s="258" t="s">
        <v>244</v>
      </c>
      <c r="F77" s="246"/>
      <c r="G77" s="262"/>
      <c r="H77" s="262"/>
      <c r="I77" s="243"/>
    </row>
    <row r="78" spans="1:9" ht="40.5" customHeight="1" x14ac:dyDescent="0.25">
      <c r="A78" s="240" t="s">
        <v>22</v>
      </c>
      <c r="B78" s="240" t="s">
        <v>44</v>
      </c>
      <c r="C78" s="240" t="s">
        <v>150</v>
      </c>
      <c r="D78" s="240" t="s">
        <v>22</v>
      </c>
      <c r="E78" s="258" t="s">
        <v>245</v>
      </c>
      <c r="F78" s="246" t="s">
        <v>105</v>
      </c>
      <c r="G78" s="242" t="s">
        <v>729</v>
      </c>
      <c r="H78" s="258" t="s">
        <v>246</v>
      </c>
      <c r="I78" s="243" t="s">
        <v>243</v>
      </c>
    </row>
    <row r="79" spans="1:9" ht="50.25" customHeight="1" x14ac:dyDescent="0.25">
      <c r="A79" s="240" t="s">
        <v>22</v>
      </c>
      <c r="B79" s="240" t="s">
        <v>44</v>
      </c>
      <c r="C79" s="240" t="s">
        <v>150</v>
      </c>
      <c r="D79" s="240" t="s">
        <v>108</v>
      </c>
      <c r="E79" s="258" t="s">
        <v>247</v>
      </c>
      <c r="F79" s="246" t="s">
        <v>105</v>
      </c>
      <c r="G79" s="242" t="s">
        <v>729</v>
      </c>
      <c r="H79" s="258" t="s">
        <v>248</v>
      </c>
      <c r="I79" s="243" t="s">
        <v>243</v>
      </c>
    </row>
    <row r="80" spans="1:9" ht="22.5" x14ac:dyDescent="0.25">
      <c r="A80" s="240" t="s">
        <v>22</v>
      </c>
      <c r="B80" s="240" t="s">
        <v>44</v>
      </c>
      <c r="C80" s="240" t="s">
        <v>155</v>
      </c>
      <c r="D80" s="240"/>
      <c r="E80" s="258" t="s">
        <v>249</v>
      </c>
      <c r="F80" s="246" t="s">
        <v>105</v>
      </c>
      <c r="G80" s="242" t="s">
        <v>729</v>
      </c>
      <c r="H80" s="258" t="s">
        <v>250</v>
      </c>
      <c r="I80" s="243" t="s">
        <v>251</v>
      </c>
    </row>
    <row r="81" spans="1:9" ht="22.5" x14ac:dyDescent="0.25">
      <c r="A81" s="240" t="s">
        <v>22</v>
      </c>
      <c r="B81" s="240" t="s">
        <v>44</v>
      </c>
      <c r="C81" s="240" t="s">
        <v>167</v>
      </c>
      <c r="D81" s="240"/>
      <c r="E81" s="46" t="s">
        <v>252</v>
      </c>
      <c r="F81" s="246"/>
      <c r="G81" s="246"/>
      <c r="H81" s="258"/>
      <c r="I81" s="243"/>
    </row>
    <row r="82" spans="1:9" ht="33.75" x14ac:dyDescent="0.25">
      <c r="A82" s="240" t="s">
        <v>22</v>
      </c>
      <c r="B82" s="240" t="s">
        <v>44</v>
      </c>
      <c r="C82" s="240" t="s">
        <v>167</v>
      </c>
      <c r="D82" s="240" t="s">
        <v>22</v>
      </c>
      <c r="E82" s="46" t="s">
        <v>253</v>
      </c>
      <c r="F82" s="246" t="s">
        <v>177</v>
      </c>
      <c r="G82" s="246" t="s">
        <v>11</v>
      </c>
      <c r="H82" s="258" t="s">
        <v>254</v>
      </c>
      <c r="I82" s="243" t="s">
        <v>243</v>
      </c>
    </row>
    <row r="83" spans="1:9" ht="45" x14ac:dyDescent="0.25">
      <c r="A83" s="240" t="s">
        <v>22</v>
      </c>
      <c r="B83" s="240" t="s">
        <v>44</v>
      </c>
      <c r="C83" s="240" t="s">
        <v>167</v>
      </c>
      <c r="D83" s="240" t="s">
        <v>108</v>
      </c>
      <c r="E83" s="46" t="s">
        <v>255</v>
      </c>
      <c r="F83" s="246" t="s">
        <v>177</v>
      </c>
      <c r="G83" s="246" t="s">
        <v>729</v>
      </c>
      <c r="H83" s="258" t="s">
        <v>256</v>
      </c>
      <c r="I83" s="243" t="s">
        <v>243</v>
      </c>
    </row>
    <row r="84" spans="1:9" ht="33.75" x14ac:dyDescent="0.25">
      <c r="A84" s="240" t="s">
        <v>22</v>
      </c>
      <c r="B84" s="240" t="s">
        <v>44</v>
      </c>
      <c r="C84" s="240" t="s">
        <v>170</v>
      </c>
      <c r="D84" s="240"/>
      <c r="E84" s="258" t="s">
        <v>257</v>
      </c>
      <c r="F84" s="246"/>
      <c r="G84" s="242"/>
      <c r="H84" s="258"/>
      <c r="I84" s="243"/>
    </row>
    <row r="85" spans="1:9" ht="56.25" x14ac:dyDescent="0.25">
      <c r="A85" s="240" t="s">
        <v>22</v>
      </c>
      <c r="B85" s="240" t="s">
        <v>44</v>
      </c>
      <c r="C85" s="240" t="s">
        <v>170</v>
      </c>
      <c r="D85" s="240" t="s">
        <v>22</v>
      </c>
      <c r="E85" s="46" t="s">
        <v>665</v>
      </c>
      <c r="F85" s="246" t="s">
        <v>105</v>
      </c>
      <c r="G85" s="242" t="s">
        <v>11</v>
      </c>
      <c r="H85" s="258" t="s">
        <v>258</v>
      </c>
      <c r="I85" s="243" t="s">
        <v>259</v>
      </c>
    </row>
    <row r="86" spans="1:9" ht="56.25" x14ac:dyDescent="0.25">
      <c r="A86" s="240" t="s">
        <v>22</v>
      </c>
      <c r="B86" s="240" t="s">
        <v>44</v>
      </c>
      <c r="C86" s="240" t="s">
        <v>170</v>
      </c>
      <c r="D86" s="240" t="s">
        <v>108</v>
      </c>
      <c r="E86" s="46" t="s">
        <v>666</v>
      </c>
      <c r="F86" s="246" t="s">
        <v>105</v>
      </c>
      <c r="G86" s="242" t="s">
        <v>729</v>
      </c>
      <c r="H86" s="258" t="s">
        <v>260</v>
      </c>
      <c r="I86" s="243" t="s">
        <v>259</v>
      </c>
    </row>
    <row r="87" spans="1:9" ht="45" x14ac:dyDescent="0.25">
      <c r="A87" s="240" t="s">
        <v>22</v>
      </c>
      <c r="B87" s="240" t="s">
        <v>44</v>
      </c>
      <c r="C87" s="240" t="s">
        <v>170</v>
      </c>
      <c r="D87" s="240" t="s">
        <v>118</v>
      </c>
      <c r="E87" s="46" t="s">
        <v>667</v>
      </c>
      <c r="F87" s="246" t="s">
        <v>105</v>
      </c>
      <c r="G87" s="242" t="s">
        <v>729</v>
      </c>
      <c r="H87" s="258" t="s">
        <v>261</v>
      </c>
      <c r="I87" s="243" t="s">
        <v>262</v>
      </c>
    </row>
    <row r="88" spans="1:9" ht="33.75" x14ac:dyDescent="0.25">
      <c r="A88" s="240" t="s">
        <v>22</v>
      </c>
      <c r="B88" s="240" t="s">
        <v>44</v>
      </c>
      <c r="C88" s="240" t="s">
        <v>170</v>
      </c>
      <c r="D88" s="240" t="s">
        <v>120</v>
      </c>
      <c r="E88" s="46" t="s">
        <v>263</v>
      </c>
      <c r="F88" s="246" t="s">
        <v>105</v>
      </c>
      <c r="G88" s="242" t="s">
        <v>165</v>
      </c>
      <c r="H88" s="258" t="s">
        <v>264</v>
      </c>
      <c r="I88" s="243" t="s">
        <v>265</v>
      </c>
    </row>
    <row r="89" spans="1:9" ht="45" x14ac:dyDescent="0.25">
      <c r="A89" s="240" t="s">
        <v>22</v>
      </c>
      <c r="B89" s="240" t="s">
        <v>44</v>
      </c>
      <c r="C89" s="240" t="s">
        <v>174</v>
      </c>
      <c r="D89" s="240"/>
      <c r="E89" s="258" t="s">
        <v>266</v>
      </c>
      <c r="F89" s="246" t="s">
        <v>105</v>
      </c>
      <c r="G89" s="242" t="s">
        <v>729</v>
      </c>
      <c r="H89" s="258" t="s">
        <v>267</v>
      </c>
      <c r="I89" s="243" t="s">
        <v>268</v>
      </c>
    </row>
    <row r="90" spans="1:9" ht="22.5" x14ac:dyDescent="0.25">
      <c r="A90" s="240" t="s">
        <v>22</v>
      </c>
      <c r="B90" s="240" t="s">
        <v>44</v>
      </c>
      <c r="C90" s="240" t="s">
        <v>182</v>
      </c>
      <c r="D90" s="240"/>
      <c r="E90" s="46" t="s">
        <v>269</v>
      </c>
      <c r="F90" s="242"/>
      <c r="G90" s="242"/>
      <c r="H90" s="242"/>
      <c r="I90" s="243"/>
    </row>
    <row r="91" spans="1:9" ht="33.75" x14ac:dyDescent="0.25">
      <c r="A91" s="240" t="s">
        <v>22</v>
      </c>
      <c r="B91" s="240" t="s">
        <v>44</v>
      </c>
      <c r="C91" s="240" t="s">
        <v>182</v>
      </c>
      <c r="D91" s="240" t="s">
        <v>22</v>
      </c>
      <c r="E91" s="46" t="s">
        <v>270</v>
      </c>
      <c r="F91" s="246" t="s">
        <v>105</v>
      </c>
      <c r="G91" s="242" t="s">
        <v>729</v>
      </c>
      <c r="H91" s="258" t="s">
        <v>271</v>
      </c>
      <c r="I91" s="243" t="s">
        <v>272</v>
      </c>
    </row>
    <row r="92" spans="1:9" ht="78.75" x14ac:dyDescent="0.25">
      <c r="A92" s="240" t="s">
        <v>22</v>
      </c>
      <c r="B92" s="240" t="s">
        <v>44</v>
      </c>
      <c r="C92" s="240" t="s">
        <v>182</v>
      </c>
      <c r="D92" s="240" t="s">
        <v>108</v>
      </c>
      <c r="E92" s="46" t="s">
        <v>668</v>
      </c>
      <c r="F92" s="246" t="s">
        <v>105</v>
      </c>
      <c r="G92" s="242" t="s">
        <v>729</v>
      </c>
      <c r="H92" s="258" t="s">
        <v>273</v>
      </c>
      <c r="I92" s="243" t="s">
        <v>272</v>
      </c>
    </row>
    <row r="93" spans="1:9" ht="56.25" x14ac:dyDescent="0.25">
      <c r="A93" s="240" t="s">
        <v>22</v>
      </c>
      <c r="B93" s="240" t="s">
        <v>44</v>
      </c>
      <c r="C93" s="240" t="s">
        <v>182</v>
      </c>
      <c r="D93" s="240" t="s">
        <v>118</v>
      </c>
      <c r="E93" s="46" t="s">
        <v>669</v>
      </c>
      <c r="F93" s="246" t="s">
        <v>105</v>
      </c>
      <c r="G93" s="242" t="s">
        <v>729</v>
      </c>
      <c r="H93" s="258" t="s">
        <v>274</v>
      </c>
      <c r="I93" s="243" t="s">
        <v>275</v>
      </c>
    </row>
    <row r="94" spans="1:9" ht="22.5" x14ac:dyDescent="0.25">
      <c r="A94" s="240" t="s">
        <v>22</v>
      </c>
      <c r="B94" s="240" t="s">
        <v>44</v>
      </c>
      <c r="C94" s="240" t="s">
        <v>192</v>
      </c>
      <c r="D94" s="240"/>
      <c r="E94" s="46" t="s">
        <v>276</v>
      </c>
      <c r="F94" s="242"/>
      <c r="G94" s="242"/>
      <c r="H94" s="242"/>
      <c r="I94" s="243"/>
    </row>
    <row r="95" spans="1:9" ht="45" x14ac:dyDescent="0.25">
      <c r="A95" s="240" t="s">
        <v>22</v>
      </c>
      <c r="B95" s="240" t="s">
        <v>44</v>
      </c>
      <c r="C95" s="240" t="s">
        <v>192</v>
      </c>
      <c r="D95" s="240" t="s">
        <v>22</v>
      </c>
      <c r="E95" s="46" t="s">
        <v>277</v>
      </c>
      <c r="F95" s="246" t="s">
        <v>105</v>
      </c>
      <c r="G95" s="242" t="s">
        <v>729</v>
      </c>
      <c r="H95" s="258" t="s">
        <v>278</v>
      </c>
      <c r="I95" s="243" t="s">
        <v>279</v>
      </c>
    </row>
    <row r="96" spans="1:9" ht="22.5" x14ac:dyDescent="0.25">
      <c r="A96" s="240" t="s">
        <v>22</v>
      </c>
      <c r="B96" s="240" t="s">
        <v>44</v>
      </c>
      <c r="C96" s="240" t="s">
        <v>192</v>
      </c>
      <c r="D96" s="240" t="s">
        <v>108</v>
      </c>
      <c r="E96" s="46" t="s">
        <v>280</v>
      </c>
      <c r="F96" s="246" t="s">
        <v>105</v>
      </c>
      <c r="G96" s="242" t="s">
        <v>729</v>
      </c>
      <c r="H96" s="258" t="s">
        <v>206</v>
      </c>
      <c r="I96" s="243" t="s">
        <v>279</v>
      </c>
    </row>
    <row r="97" spans="1:9" ht="67.5" x14ac:dyDescent="0.25">
      <c r="A97" s="240" t="s">
        <v>22</v>
      </c>
      <c r="B97" s="240" t="s">
        <v>44</v>
      </c>
      <c r="C97" s="240" t="s">
        <v>192</v>
      </c>
      <c r="D97" s="240" t="s">
        <v>118</v>
      </c>
      <c r="E97" s="46" t="s">
        <v>281</v>
      </c>
      <c r="F97" s="246" t="s">
        <v>105</v>
      </c>
      <c r="G97" s="242" t="s">
        <v>714</v>
      </c>
      <c r="H97" s="46" t="s">
        <v>282</v>
      </c>
      <c r="I97" s="243" t="s">
        <v>279</v>
      </c>
    </row>
    <row r="98" spans="1:9" ht="23.25" x14ac:dyDescent="0.25">
      <c r="A98" s="352" t="s">
        <v>22</v>
      </c>
      <c r="B98" s="352" t="s">
        <v>44</v>
      </c>
      <c r="C98" s="352" t="s">
        <v>201</v>
      </c>
      <c r="D98" s="352"/>
      <c r="E98" s="158" t="s">
        <v>528</v>
      </c>
      <c r="F98" s="347" t="s">
        <v>105</v>
      </c>
      <c r="G98" s="242" t="s">
        <v>592</v>
      </c>
      <c r="H98" s="355" t="s">
        <v>533</v>
      </c>
      <c r="I98" s="361" t="s">
        <v>532</v>
      </c>
    </row>
    <row r="99" spans="1:9" ht="23.25" x14ac:dyDescent="0.25">
      <c r="A99" s="352"/>
      <c r="B99" s="352"/>
      <c r="C99" s="352"/>
      <c r="D99" s="352"/>
      <c r="E99" s="158" t="s">
        <v>529</v>
      </c>
      <c r="F99" s="347"/>
      <c r="G99" s="242">
        <v>2020</v>
      </c>
      <c r="H99" s="355"/>
      <c r="I99" s="361"/>
    </row>
    <row r="100" spans="1:9" ht="23.25" x14ac:dyDescent="0.25">
      <c r="A100" s="352"/>
      <c r="B100" s="352"/>
      <c r="C100" s="352"/>
      <c r="D100" s="352"/>
      <c r="E100" s="158" t="s">
        <v>593</v>
      </c>
      <c r="F100" s="347"/>
      <c r="G100" s="242">
        <v>2021</v>
      </c>
      <c r="H100" s="355"/>
      <c r="I100" s="361"/>
    </row>
    <row r="101" spans="1:9" ht="23.25" x14ac:dyDescent="0.25">
      <c r="A101" s="352"/>
      <c r="B101" s="352"/>
      <c r="C101" s="352"/>
      <c r="D101" s="352"/>
      <c r="E101" s="158" t="s">
        <v>530</v>
      </c>
      <c r="F101" s="347"/>
      <c r="G101" s="242">
        <v>2022</v>
      </c>
      <c r="H101" s="355"/>
      <c r="I101" s="361"/>
    </row>
    <row r="102" spans="1:9" ht="23.25" x14ac:dyDescent="0.25">
      <c r="A102" s="352"/>
      <c r="B102" s="352"/>
      <c r="C102" s="352"/>
      <c r="D102" s="352"/>
      <c r="E102" s="158" t="s">
        <v>531</v>
      </c>
      <c r="F102" s="347"/>
      <c r="G102" s="242">
        <v>2023</v>
      </c>
      <c r="H102" s="355"/>
      <c r="I102" s="361"/>
    </row>
    <row r="103" spans="1:9" ht="23.25" x14ac:dyDescent="0.25">
      <c r="A103" s="352"/>
      <c r="B103" s="352"/>
      <c r="C103" s="352"/>
      <c r="D103" s="352"/>
      <c r="E103" s="158" t="s">
        <v>594</v>
      </c>
      <c r="F103" s="347"/>
      <c r="G103" s="242">
        <v>2024</v>
      </c>
      <c r="H103" s="355"/>
      <c r="I103" s="361"/>
    </row>
    <row r="104" spans="1:9" ht="67.5" x14ac:dyDescent="0.25">
      <c r="A104" s="240" t="s">
        <v>22</v>
      </c>
      <c r="B104" s="240" t="s">
        <v>44</v>
      </c>
      <c r="C104" s="240" t="s">
        <v>622</v>
      </c>
      <c r="D104" s="240" t="s">
        <v>23</v>
      </c>
      <c r="E104" s="152" t="s">
        <v>562</v>
      </c>
      <c r="F104" s="152" t="s">
        <v>177</v>
      </c>
      <c r="G104" s="264" t="s">
        <v>732</v>
      </c>
      <c r="H104" s="152" t="s">
        <v>563</v>
      </c>
      <c r="I104" s="243"/>
    </row>
    <row r="105" spans="1:9" ht="45" x14ac:dyDescent="0.25">
      <c r="A105" s="292" t="s">
        <v>22</v>
      </c>
      <c r="B105" s="292" t="s">
        <v>44</v>
      </c>
      <c r="C105" s="292" t="s">
        <v>561</v>
      </c>
      <c r="D105" s="292"/>
      <c r="E105" s="152" t="s">
        <v>719</v>
      </c>
      <c r="F105" s="152" t="s">
        <v>726</v>
      </c>
      <c r="G105" s="264" t="s">
        <v>730</v>
      </c>
      <c r="H105" s="152" t="s">
        <v>727</v>
      </c>
      <c r="I105" s="293" t="s">
        <v>728</v>
      </c>
    </row>
    <row r="106" spans="1:9" x14ac:dyDescent="0.25">
      <c r="A106" s="254" t="s">
        <v>22</v>
      </c>
      <c r="B106" s="254" t="s">
        <v>69</v>
      </c>
      <c r="C106" s="254"/>
      <c r="D106" s="254"/>
      <c r="E106" s="261" t="s">
        <v>283</v>
      </c>
      <c r="F106" s="265"/>
      <c r="G106" s="265"/>
      <c r="H106" s="265"/>
      <c r="I106" s="266"/>
    </row>
    <row r="107" spans="1:9" ht="56.25" x14ac:dyDescent="0.25">
      <c r="A107" s="240" t="s">
        <v>22</v>
      </c>
      <c r="B107" s="240" t="s">
        <v>69</v>
      </c>
      <c r="C107" s="240" t="s">
        <v>22</v>
      </c>
      <c r="D107" s="240"/>
      <c r="E107" s="46" t="s">
        <v>284</v>
      </c>
      <c r="F107" s="246" t="s">
        <v>670</v>
      </c>
      <c r="G107" s="242" t="s">
        <v>729</v>
      </c>
      <c r="H107" s="258" t="s">
        <v>285</v>
      </c>
      <c r="I107" s="243" t="s">
        <v>286</v>
      </c>
    </row>
    <row r="108" spans="1:9" ht="45" x14ac:dyDescent="0.25">
      <c r="A108" s="240" t="s">
        <v>22</v>
      </c>
      <c r="B108" s="240" t="s">
        <v>69</v>
      </c>
      <c r="C108" s="240" t="s">
        <v>108</v>
      </c>
      <c r="D108" s="240"/>
      <c r="E108" s="46" t="s">
        <v>287</v>
      </c>
      <c r="F108" s="246" t="s">
        <v>105</v>
      </c>
      <c r="G108" s="242" t="s">
        <v>729</v>
      </c>
      <c r="H108" s="258" t="s">
        <v>288</v>
      </c>
      <c r="I108" s="243" t="s">
        <v>286</v>
      </c>
    </row>
    <row r="109" spans="1:9" ht="45" x14ac:dyDescent="0.25">
      <c r="A109" s="240" t="s">
        <v>22</v>
      </c>
      <c r="B109" s="240" t="s">
        <v>69</v>
      </c>
      <c r="C109" s="240" t="s">
        <v>118</v>
      </c>
      <c r="D109" s="240"/>
      <c r="E109" s="46" t="s">
        <v>289</v>
      </c>
      <c r="F109" s="246" t="s">
        <v>105</v>
      </c>
      <c r="G109" s="242" t="s">
        <v>729</v>
      </c>
      <c r="H109" s="258" t="s">
        <v>290</v>
      </c>
      <c r="I109" s="243" t="s">
        <v>286</v>
      </c>
    </row>
    <row r="110" spans="1:9" ht="45" x14ac:dyDescent="0.25">
      <c r="A110" s="240" t="s">
        <v>22</v>
      </c>
      <c r="B110" s="240" t="s">
        <v>69</v>
      </c>
      <c r="C110" s="240" t="s">
        <v>120</v>
      </c>
      <c r="D110" s="240"/>
      <c r="E110" s="46" t="s">
        <v>291</v>
      </c>
      <c r="F110" s="246" t="s">
        <v>671</v>
      </c>
      <c r="G110" s="242" t="s">
        <v>729</v>
      </c>
      <c r="H110" s="258" t="s">
        <v>293</v>
      </c>
      <c r="I110" s="243" t="s">
        <v>294</v>
      </c>
    </row>
    <row r="111" spans="1:9" ht="22.5" x14ac:dyDescent="0.25">
      <c r="A111" s="240" t="s">
        <v>22</v>
      </c>
      <c r="B111" s="240" t="s">
        <v>69</v>
      </c>
      <c r="C111" s="240" t="s">
        <v>122</v>
      </c>
      <c r="D111" s="240"/>
      <c r="E111" s="46" t="s">
        <v>295</v>
      </c>
      <c r="F111" s="246"/>
      <c r="G111" s="242"/>
      <c r="H111" s="258"/>
      <c r="I111" s="243"/>
    </row>
    <row r="112" spans="1:9" ht="45" x14ac:dyDescent="0.25">
      <c r="A112" s="240" t="s">
        <v>22</v>
      </c>
      <c r="B112" s="240" t="s">
        <v>69</v>
      </c>
      <c r="C112" s="240" t="s">
        <v>122</v>
      </c>
      <c r="D112" s="240" t="s">
        <v>22</v>
      </c>
      <c r="E112" s="46" t="s">
        <v>296</v>
      </c>
      <c r="F112" s="246" t="s">
        <v>671</v>
      </c>
      <c r="G112" s="242" t="s">
        <v>729</v>
      </c>
      <c r="H112" s="258" t="s">
        <v>297</v>
      </c>
      <c r="I112" s="243" t="s">
        <v>298</v>
      </c>
    </row>
    <row r="113" spans="1:9" ht="45" x14ac:dyDescent="0.25">
      <c r="A113" s="240" t="s">
        <v>22</v>
      </c>
      <c r="B113" s="240" t="s">
        <v>69</v>
      </c>
      <c r="C113" s="240" t="s">
        <v>122</v>
      </c>
      <c r="D113" s="240" t="s">
        <v>108</v>
      </c>
      <c r="E113" s="46" t="s">
        <v>299</v>
      </c>
      <c r="F113" s="246" t="s">
        <v>671</v>
      </c>
      <c r="G113" s="242" t="s">
        <v>729</v>
      </c>
      <c r="H113" s="258" t="s">
        <v>300</v>
      </c>
      <c r="I113" s="243" t="s">
        <v>298</v>
      </c>
    </row>
    <row r="114" spans="1:9" ht="45" x14ac:dyDescent="0.25">
      <c r="A114" s="240" t="s">
        <v>22</v>
      </c>
      <c r="B114" s="240" t="s">
        <v>69</v>
      </c>
      <c r="C114" s="240" t="s">
        <v>122</v>
      </c>
      <c r="D114" s="240" t="s">
        <v>118</v>
      </c>
      <c r="E114" s="46" t="s">
        <v>301</v>
      </c>
      <c r="F114" s="246" t="s">
        <v>671</v>
      </c>
      <c r="G114" s="242" t="s">
        <v>729</v>
      </c>
      <c r="H114" s="258" t="s">
        <v>302</v>
      </c>
      <c r="I114" s="243" t="s">
        <v>298</v>
      </c>
    </row>
    <row r="115" spans="1:9" ht="45" x14ac:dyDescent="0.25">
      <c r="A115" s="240" t="s">
        <v>22</v>
      </c>
      <c r="B115" s="240" t="s">
        <v>69</v>
      </c>
      <c r="C115" s="240" t="s">
        <v>122</v>
      </c>
      <c r="D115" s="240" t="s">
        <v>120</v>
      </c>
      <c r="E115" s="46" t="s">
        <v>303</v>
      </c>
      <c r="F115" s="246" t="s">
        <v>671</v>
      </c>
      <c r="G115" s="242" t="s">
        <v>729</v>
      </c>
      <c r="H115" s="258" t="s">
        <v>302</v>
      </c>
      <c r="I115" s="243" t="s">
        <v>298</v>
      </c>
    </row>
    <row r="116" spans="1:9" ht="45" x14ac:dyDescent="0.25">
      <c r="A116" s="240" t="s">
        <v>22</v>
      </c>
      <c r="B116" s="240" t="s">
        <v>69</v>
      </c>
      <c r="C116" s="240" t="s">
        <v>126</v>
      </c>
      <c r="D116" s="240"/>
      <c r="E116" s="46" t="s">
        <v>304</v>
      </c>
      <c r="F116" s="246" t="s">
        <v>671</v>
      </c>
      <c r="G116" s="242" t="s">
        <v>729</v>
      </c>
      <c r="H116" s="258" t="s">
        <v>305</v>
      </c>
      <c r="I116" s="243" t="s">
        <v>298</v>
      </c>
    </row>
    <row r="117" spans="1:9" ht="45" x14ac:dyDescent="0.25">
      <c r="A117" s="240" t="s">
        <v>22</v>
      </c>
      <c r="B117" s="240" t="s">
        <v>69</v>
      </c>
      <c r="C117" s="240" t="s">
        <v>130</v>
      </c>
      <c r="D117" s="240"/>
      <c r="E117" s="46" t="s">
        <v>306</v>
      </c>
      <c r="F117" s="246" t="s">
        <v>671</v>
      </c>
      <c r="G117" s="242" t="s">
        <v>729</v>
      </c>
      <c r="H117" s="258" t="s">
        <v>229</v>
      </c>
      <c r="I117" s="243" t="s">
        <v>298</v>
      </c>
    </row>
    <row r="118" spans="1:9" ht="45" x14ac:dyDescent="0.25">
      <c r="A118" s="240" t="s">
        <v>22</v>
      </c>
      <c r="B118" s="240" t="s">
        <v>69</v>
      </c>
      <c r="C118" s="240" t="s">
        <v>139</v>
      </c>
      <c r="D118" s="240"/>
      <c r="E118" s="46" t="s">
        <v>307</v>
      </c>
      <c r="F118" s="246" t="s">
        <v>671</v>
      </c>
      <c r="G118" s="242" t="s">
        <v>729</v>
      </c>
      <c r="H118" s="258" t="s">
        <v>308</v>
      </c>
      <c r="I118" s="243" t="s">
        <v>309</v>
      </c>
    </row>
    <row r="119" spans="1:9" ht="67.5" x14ac:dyDescent="0.25">
      <c r="A119" s="240" t="s">
        <v>22</v>
      </c>
      <c r="B119" s="240" t="s">
        <v>69</v>
      </c>
      <c r="C119" s="240" t="s">
        <v>142</v>
      </c>
      <c r="D119" s="240"/>
      <c r="E119" s="46" t="s">
        <v>310</v>
      </c>
      <c r="F119" s="246" t="s">
        <v>664</v>
      </c>
      <c r="G119" s="242"/>
      <c r="H119" s="258"/>
      <c r="I119" s="243"/>
    </row>
    <row r="120" spans="1:9" ht="67.5" x14ac:dyDescent="0.25">
      <c r="A120" s="240" t="s">
        <v>22</v>
      </c>
      <c r="B120" s="240" t="s">
        <v>69</v>
      </c>
      <c r="C120" s="240" t="s">
        <v>142</v>
      </c>
      <c r="D120" s="240" t="s">
        <v>22</v>
      </c>
      <c r="E120" s="46" t="s">
        <v>311</v>
      </c>
      <c r="F120" s="246" t="s">
        <v>663</v>
      </c>
      <c r="G120" s="246" t="s">
        <v>13</v>
      </c>
      <c r="H120" s="267"/>
      <c r="I120" s="246" t="s">
        <v>312</v>
      </c>
    </row>
    <row r="121" spans="1:9" ht="33.75" x14ac:dyDescent="0.25">
      <c r="A121" s="240" t="s">
        <v>22</v>
      </c>
      <c r="B121" s="240" t="s">
        <v>69</v>
      </c>
      <c r="C121" s="240" t="s">
        <v>147</v>
      </c>
      <c r="D121" s="240"/>
      <c r="E121" s="46" t="s">
        <v>672</v>
      </c>
      <c r="F121" s="246"/>
      <c r="G121" s="242"/>
      <c r="H121" s="258"/>
      <c r="I121" s="243"/>
    </row>
    <row r="122" spans="1:9" ht="67.5" x14ac:dyDescent="0.25">
      <c r="A122" s="240" t="s">
        <v>22</v>
      </c>
      <c r="B122" s="240" t="s">
        <v>69</v>
      </c>
      <c r="C122" s="240" t="s">
        <v>147</v>
      </c>
      <c r="D122" s="240" t="s">
        <v>22</v>
      </c>
      <c r="E122" s="46" t="s">
        <v>313</v>
      </c>
      <c r="F122" s="246" t="s">
        <v>664</v>
      </c>
      <c r="G122" s="246" t="s">
        <v>12</v>
      </c>
      <c r="H122" s="258"/>
      <c r="I122" s="246" t="s">
        <v>312</v>
      </c>
    </row>
    <row r="123" spans="1:9" ht="33.75" x14ac:dyDescent="0.25">
      <c r="A123" s="240" t="s">
        <v>22</v>
      </c>
      <c r="B123" s="240" t="s">
        <v>69</v>
      </c>
      <c r="C123" s="240" t="s">
        <v>150</v>
      </c>
      <c r="D123" s="240"/>
      <c r="E123" s="46" t="s">
        <v>314</v>
      </c>
      <c r="F123" s="246"/>
      <c r="G123" s="268"/>
      <c r="H123" s="258"/>
      <c r="I123" s="246"/>
    </row>
    <row r="124" spans="1:9" ht="45" x14ac:dyDescent="0.25">
      <c r="A124" s="240" t="s">
        <v>22</v>
      </c>
      <c r="B124" s="240" t="s">
        <v>69</v>
      </c>
      <c r="C124" s="240" t="s">
        <v>150</v>
      </c>
      <c r="D124" s="240" t="s">
        <v>22</v>
      </c>
      <c r="E124" s="46" t="s">
        <v>315</v>
      </c>
      <c r="F124" s="246" t="s">
        <v>671</v>
      </c>
      <c r="G124" s="242" t="s">
        <v>11</v>
      </c>
      <c r="H124" s="46" t="s">
        <v>316</v>
      </c>
      <c r="I124" s="243" t="s">
        <v>317</v>
      </c>
    </row>
    <row r="125" spans="1:9" ht="67.5" x14ac:dyDescent="0.25">
      <c r="A125" s="240" t="s">
        <v>22</v>
      </c>
      <c r="B125" s="240" t="s">
        <v>69</v>
      </c>
      <c r="C125" s="240" t="s">
        <v>150</v>
      </c>
      <c r="D125" s="240" t="s">
        <v>108</v>
      </c>
      <c r="E125" s="46" t="s">
        <v>318</v>
      </c>
      <c r="F125" s="246" t="s">
        <v>671</v>
      </c>
      <c r="G125" s="242" t="s">
        <v>733</v>
      </c>
      <c r="H125" s="258" t="s">
        <v>160</v>
      </c>
      <c r="I125" s="243" t="s">
        <v>317</v>
      </c>
    </row>
    <row r="126" spans="1:9" ht="22.5" x14ac:dyDescent="0.25">
      <c r="A126" s="240" t="s">
        <v>22</v>
      </c>
      <c r="B126" s="240" t="s">
        <v>69</v>
      </c>
      <c r="C126" s="240" t="s">
        <v>155</v>
      </c>
      <c r="D126" s="240"/>
      <c r="E126" s="46" t="s">
        <v>319</v>
      </c>
      <c r="F126" s="246"/>
      <c r="G126" s="242"/>
      <c r="H126" s="258"/>
      <c r="I126" s="243"/>
    </row>
    <row r="127" spans="1:9" ht="45" x14ac:dyDescent="0.25">
      <c r="A127" s="240" t="s">
        <v>22</v>
      </c>
      <c r="B127" s="240" t="s">
        <v>69</v>
      </c>
      <c r="C127" s="240" t="s">
        <v>155</v>
      </c>
      <c r="D127" s="240" t="s">
        <v>22</v>
      </c>
      <c r="E127" s="46" t="s">
        <v>320</v>
      </c>
      <c r="F127" s="246" t="s">
        <v>671</v>
      </c>
      <c r="G127" s="242" t="s">
        <v>733</v>
      </c>
      <c r="H127" s="258" t="s">
        <v>321</v>
      </c>
      <c r="I127" s="243" t="s">
        <v>322</v>
      </c>
    </row>
    <row r="128" spans="1:9" ht="45" x14ac:dyDescent="0.25">
      <c r="A128" s="240" t="s">
        <v>22</v>
      </c>
      <c r="B128" s="240" t="s">
        <v>69</v>
      </c>
      <c r="C128" s="240" t="s">
        <v>155</v>
      </c>
      <c r="D128" s="240" t="s">
        <v>108</v>
      </c>
      <c r="E128" s="46" t="s">
        <v>323</v>
      </c>
      <c r="F128" s="246" t="s">
        <v>671</v>
      </c>
      <c r="G128" s="242" t="s">
        <v>729</v>
      </c>
      <c r="H128" s="258" t="s">
        <v>324</v>
      </c>
      <c r="I128" s="243" t="s">
        <v>325</v>
      </c>
    </row>
    <row r="129" spans="1:9" ht="22.5" x14ac:dyDescent="0.25">
      <c r="A129" s="240" t="s">
        <v>22</v>
      </c>
      <c r="B129" s="240" t="s">
        <v>69</v>
      </c>
      <c r="C129" s="240" t="s">
        <v>167</v>
      </c>
      <c r="D129" s="240"/>
      <c r="E129" s="46" t="s">
        <v>326</v>
      </c>
      <c r="F129" s="246"/>
      <c r="G129" s="242"/>
      <c r="H129" s="258"/>
      <c r="I129" s="243"/>
    </row>
    <row r="130" spans="1:9" ht="45" x14ac:dyDescent="0.25">
      <c r="A130" s="240" t="s">
        <v>22</v>
      </c>
      <c r="B130" s="240" t="s">
        <v>69</v>
      </c>
      <c r="C130" s="240" t="s">
        <v>167</v>
      </c>
      <c r="D130" s="240" t="s">
        <v>22</v>
      </c>
      <c r="E130" s="46" t="s">
        <v>327</v>
      </c>
      <c r="F130" s="246" t="s">
        <v>671</v>
      </c>
      <c r="G130" s="246" t="s">
        <v>11</v>
      </c>
      <c r="H130" s="258" t="s">
        <v>328</v>
      </c>
      <c r="I130" s="243" t="s">
        <v>329</v>
      </c>
    </row>
    <row r="131" spans="1:9" ht="45" x14ac:dyDescent="0.25">
      <c r="A131" s="240" t="s">
        <v>22</v>
      </c>
      <c r="B131" s="240" t="s">
        <v>69</v>
      </c>
      <c r="C131" s="240" t="s">
        <v>167</v>
      </c>
      <c r="D131" s="240" t="s">
        <v>108</v>
      </c>
      <c r="E131" s="46" t="s">
        <v>330</v>
      </c>
      <c r="F131" s="246" t="s">
        <v>671</v>
      </c>
      <c r="G131" s="246" t="s">
        <v>729</v>
      </c>
      <c r="H131" s="258" t="s">
        <v>331</v>
      </c>
      <c r="I131" s="243" t="s">
        <v>329</v>
      </c>
    </row>
    <row r="132" spans="1:9" ht="45" x14ac:dyDescent="0.25">
      <c r="A132" s="240" t="s">
        <v>22</v>
      </c>
      <c r="B132" s="240" t="s">
        <v>69</v>
      </c>
      <c r="C132" s="240" t="s">
        <v>170</v>
      </c>
      <c r="D132" s="240"/>
      <c r="E132" s="258" t="s">
        <v>332</v>
      </c>
      <c r="F132" s="246" t="s">
        <v>671</v>
      </c>
      <c r="G132" s="242" t="s">
        <v>729</v>
      </c>
      <c r="H132" s="258" t="s">
        <v>250</v>
      </c>
      <c r="I132" s="243" t="s">
        <v>333</v>
      </c>
    </row>
    <row r="133" spans="1:9" ht="33.75" x14ac:dyDescent="0.25">
      <c r="A133" s="240" t="s">
        <v>22</v>
      </c>
      <c r="B133" s="240" t="s">
        <v>69</v>
      </c>
      <c r="C133" s="240" t="s">
        <v>174</v>
      </c>
      <c r="D133" s="240"/>
      <c r="E133" s="258" t="s">
        <v>334</v>
      </c>
      <c r="F133" s="246"/>
      <c r="G133" s="242"/>
      <c r="H133" s="258"/>
      <c r="I133" s="243"/>
    </row>
    <row r="134" spans="1:9" ht="45" x14ac:dyDescent="0.25">
      <c r="A134" s="240" t="s">
        <v>22</v>
      </c>
      <c r="B134" s="240" t="s">
        <v>69</v>
      </c>
      <c r="C134" s="240" t="s">
        <v>174</v>
      </c>
      <c r="D134" s="240" t="s">
        <v>22</v>
      </c>
      <c r="E134" s="46" t="s">
        <v>335</v>
      </c>
      <c r="F134" s="246" t="s">
        <v>671</v>
      </c>
      <c r="G134" s="242" t="s">
        <v>11</v>
      </c>
      <c r="H134" s="258" t="s">
        <v>336</v>
      </c>
      <c r="I134" s="243" t="s">
        <v>337</v>
      </c>
    </row>
    <row r="135" spans="1:9" ht="45" x14ac:dyDescent="0.25">
      <c r="A135" s="240" t="s">
        <v>22</v>
      </c>
      <c r="B135" s="240" t="s">
        <v>69</v>
      </c>
      <c r="C135" s="240" t="s">
        <v>174</v>
      </c>
      <c r="D135" s="240" t="s">
        <v>108</v>
      </c>
      <c r="E135" s="46" t="s">
        <v>338</v>
      </c>
      <c r="F135" s="246" t="s">
        <v>671</v>
      </c>
      <c r="G135" s="242" t="s">
        <v>729</v>
      </c>
      <c r="H135" s="258" t="s">
        <v>260</v>
      </c>
      <c r="I135" s="243" t="s">
        <v>337</v>
      </c>
    </row>
    <row r="136" spans="1:9" ht="45" x14ac:dyDescent="0.25">
      <c r="A136" s="240" t="s">
        <v>22</v>
      </c>
      <c r="B136" s="240" t="s">
        <v>69</v>
      </c>
      <c r="C136" s="240" t="s">
        <v>174</v>
      </c>
      <c r="D136" s="240" t="s">
        <v>118</v>
      </c>
      <c r="E136" s="46" t="s">
        <v>339</v>
      </c>
      <c r="F136" s="246" t="s">
        <v>671</v>
      </c>
      <c r="G136" s="242" t="s">
        <v>729</v>
      </c>
      <c r="H136" s="258" t="s">
        <v>261</v>
      </c>
      <c r="I136" s="243" t="s">
        <v>340</v>
      </c>
    </row>
    <row r="137" spans="1:9" ht="45" x14ac:dyDescent="0.25">
      <c r="A137" s="240" t="s">
        <v>22</v>
      </c>
      <c r="B137" s="240" t="s">
        <v>69</v>
      </c>
      <c r="C137" s="240" t="s">
        <v>174</v>
      </c>
      <c r="D137" s="240" t="s">
        <v>120</v>
      </c>
      <c r="E137" s="46" t="s">
        <v>263</v>
      </c>
      <c r="F137" s="246" t="s">
        <v>671</v>
      </c>
      <c r="G137" s="242">
        <v>2016</v>
      </c>
      <c r="H137" s="258" t="s">
        <v>264</v>
      </c>
      <c r="I137" s="243" t="s">
        <v>341</v>
      </c>
    </row>
    <row r="138" spans="1:9" ht="33.75" x14ac:dyDescent="0.25">
      <c r="A138" s="240" t="s">
        <v>22</v>
      </c>
      <c r="B138" s="240" t="s">
        <v>69</v>
      </c>
      <c r="C138" s="240" t="s">
        <v>182</v>
      </c>
      <c r="D138" s="240"/>
      <c r="E138" s="46" t="s">
        <v>673</v>
      </c>
      <c r="F138" s="242"/>
      <c r="G138" s="242"/>
      <c r="H138" s="242"/>
      <c r="I138" s="243"/>
    </row>
    <row r="139" spans="1:9" ht="45" x14ac:dyDescent="0.25">
      <c r="A139" s="240" t="s">
        <v>22</v>
      </c>
      <c r="B139" s="240" t="s">
        <v>69</v>
      </c>
      <c r="C139" s="240" t="s">
        <v>182</v>
      </c>
      <c r="D139" s="240" t="s">
        <v>22</v>
      </c>
      <c r="E139" s="46" t="s">
        <v>342</v>
      </c>
      <c r="F139" s="246" t="s">
        <v>671</v>
      </c>
      <c r="G139" s="242" t="s">
        <v>729</v>
      </c>
      <c r="H139" s="258" t="s">
        <v>343</v>
      </c>
      <c r="I139" s="243" t="s">
        <v>344</v>
      </c>
    </row>
    <row r="140" spans="1:9" ht="90" x14ac:dyDescent="0.25">
      <c r="A140" s="240" t="s">
        <v>22</v>
      </c>
      <c r="B140" s="240" t="s">
        <v>69</v>
      </c>
      <c r="C140" s="240" t="s">
        <v>182</v>
      </c>
      <c r="D140" s="240" t="s">
        <v>108</v>
      </c>
      <c r="E140" s="46" t="s">
        <v>674</v>
      </c>
      <c r="F140" s="246" t="s">
        <v>671</v>
      </c>
      <c r="G140" s="242" t="s">
        <v>729</v>
      </c>
      <c r="H140" s="258" t="s">
        <v>345</v>
      </c>
      <c r="I140" s="243" t="s">
        <v>344</v>
      </c>
    </row>
    <row r="141" spans="1:9" ht="67.5" x14ac:dyDescent="0.25">
      <c r="A141" s="240" t="s">
        <v>22</v>
      </c>
      <c r="B141" s="240" t="s">
        <v>69</v>
      </c>
      <c r="C141" s="240" t="s">
        <v>182</v>
      </c>
      <c r="D141" s="240" t="s">
        <v>118</v>
      </c>
      <c r="E141" s="46" t="s">
        <v>675</v>
      </c>
      <c r="F141" s="246" t="s">
        <v>671</v>
      </c>
      <c r="G141" s="242" t="s">
        <v>729</v>
      </c>
      <c r="H141" s="258" t="s">
        <v>346</v>
      </c>
      <c r="I141" s="243" t="s">
        <v>344</v>
      </c>
    </row>
    <row r="142" spans="1:9" ht="22.5" x14ac:dyDescent="0.25">
      <c r="A142" s="240" t="s">
        <v>22</v>
      </c>
      <c r="B142" s="240" t="s">
        <v>69</v>
      </c>
      <c r="C142" s="240" t="s">
        <v>192</v>
      </c>
      <c r="D142" s="240"/>
      <c r="E142" s="46" t="s">
        <v>347</v>
      </c>
      <c r="F142" s="242"/>
      <c r="G142" s="242"/>
      <c r="H142" s="242"/>
      <c r="I142" s="243"/>
    </row>
    <row r="143" spans="1:9" ht="78.75" x14ac:dyDescent="0.25">
      <c r="A143" s="240" t="s">
        <v>22</v>
      </c>
      <c r="B143" s="240" t="s">
        <v>69</v>
      </c>
      <c r="C143" s="240" t="s">
        <v>192</v>
      </c>
      <c r="D143" s="240" t="s">
        <v>22</v>
      </c>
      <c r="E143" s="46" t="s">
        <v>277</v>
      </c>
      <c r="F143" s="246" t="s">
        <v>292</v>
      </c>
      <c r="G143" s="242" t="s">
        <v>729</v>
      </c>
      <c r="H143" s="258" t="s">
        <v>278</v>
      </c>
      <c r="I143" s="243" t="s">
        <v>344</v>
      </c>
    </row>
    <row r="144" spans="1:9" ht="45" x14ac:dyDescent="0.25">
      <c r="A144" s="240" t="s">
        <v>22</v>
      </c>
      <c r="B144" s="240" t="s">
        <v>69</v>
      </c>
      <c r="C144" s="240" t="s">
        <v>192</v>
      </c>
      <c r="D144" s="240" t="s">
        <v>108</v>
      </c>
      <c r="E144" s="46" t="s">
        <v>348</v>
      </c>
      <c r="F144" s="246" t="s">
        <v>671</v>
      </c>
      <c r="G144" s="242" t="s">
        <v>729</v>
      </c>
      <c r="H144" s="258" t="s">
        <v>206</v>
      </c>
      <c r="I144" s="243" t="s">
        <v>344</v>
      </c>
    </row>
    <row r="145" spans="1:9" ht="123.75" x14ac:dyDescent="0.25">
      <c r="A145" s="240" t="s">
        <v>22</v>
      </c>
      <c r="B145" s="240" t="s">
        <v>69</v>
      </c>
      <c r="C145" s="240" t="s">
        <v>192</v>
      </c>
      <c r="D145" s="240" t="s">
        <v>118</v>
      </c>
      <c r="E145" s="46" t="s">
        <v>676</v>
      </c>
      <c r="F145" s="246" t="s">
        <v>671</v>
      </c>
      <c r="G145" s="242" t="s">
        <v>729</v>
      </c>
      <c r="H145" s="46" t="s">
        <v>349</v>
      </c>
      <c r="I145" s="243" t="s">
        <v>344</v>
      </c>
    </row>
    <row r="146" spans="1:9" ht="24" x14ac:dyDescent="0.25">
      <c r="A146" s="185">
        <v>1</v>
      </c>
      <c r="B146" s="185">
        <v>3</v>
      </c>
      <c r="C146" s="185">
        <v>18</v>
      </c>
      <c r="D146" s="185"/>
      <c r="E146" s="186" t="s">
        <v>539</v>
      </c>
      <c r="F146" s="186" t="s">
        <v>177</v>
      </c>
      <c r="G146" s="172" t="s">
        <v>734</v>
      </c>
      <c r="H146" s="186" t="s">
        <v>540</v>
      </c>
      <c r="I146" s="186" t="s">
        <v>541</v>
      </c>
    </row>
    <row r="147" spans="1:9" ht="63" customHeight="1" x14ac:dyDescent="0.25">
      <c r="A147" s="185">
        <v>1</v>
      </c>
      <c r="B147" s="185">
        <v>3</v>
      </c>
      <c r="C147" s="185">
        <v>19</v>
      </c>
      <c r="D147" s="185"/>
      <c r="E147" s="286" t="s">
        <v>710</v>
      </c>
      <c r="F147" s="186" t="s">
        <v>177</v>
      </c>
      <c r="G147" s="172" t="s">
        <v>735</v>
      </c>
      <c r="H147" s="186" t="s">
        <v>711</v>
      </c>
      <c r="I147" s="186">
        <v>15</v>
      </c>
    </row>
    <row r="148" spans="1:9" x14ac:dyDescent="0.25">
      <c r="A148" s="254" t="s">
        <v>22</v>
      </c>
      <c r="B148" s="254" t="s">
        <v>161</v>
      </c>
      <c r="C148" s="254"/>
      <c r="D148" s="254"/>
      <c r="E148" s="269" t="s">
        <v>450</v>
      </c>
      <c r="F148" s="246"/>
      <c r="G148" s="242"/>
      <c r="H148" s="46"/>
      <c r="I148" s="243"/>
    </row>
    <row r="149" spans="1:9" ht="22.5" x14ac:dyDescent="0.25">
      <c r="A149" s="251" t="s">
        <v>22</v>
      </c>
      <c r="B149" s="252">
        <v>4</v>
      </c>
      <c r="C149" s="252">
        <v>1</v>
      </c>
      <c r="D149" s="252"/>
      <c r="E149" s="108" t="s">
        <v>465</v>
      </c>
      <c r="F149" s="253" t="s">
        <v>670</v>
      </c>
      <c r="G149" s="11" t="s">
        <v>729</v>
      </c>
      <c r="H149" s="46"/>
      <c r="I149" s="243"/>
    </row>
    <row r="150" spans="1:9" ht="34.5" x14ac:dyDescent="0.25">
      <c r="A150" s="251" t="s">
        <v>22</v>
      </c>
      <c r="B150" s="252">
        <v>4</v>
      </c>
      <c r="C150" s="252">
        <v>1</v>
      </c>
      <c r="D150" s="252">
        <v>1</v>
      </c>
      <c r="E150" s="108" t="s">
        <v>466</v>
      </c>
      <c r="F150" s="253" t="s">
        <v>670</v>
      </c>
      <c r="G150" s="38" t="s">
        <v>11</v>
      </c>
      <c r="H150" s="110" t="s">
        <v>467</v>
      </c>
      <c r="I150" s="243"/>
    </row>
    <row r="151" spans="1:9" ht="78.75" x14ac:dyDescent="0.25">
      <c r="A151" s="251" t="s">
        <v>22</v>
      </c>
      <c r="B151" s="252">
        <v>4</v>
      </c>
      <c r="C151" s="252">
        <v>1</v>
      </c>
      <c r="D151" s="252">
        <v>2</v>
      </c>
      <c r="E151" s="109" t="s">
        <v>468</v>
      </c>
      <c r="F151" s="253" t="s">
        <v>670</v>
      </c>
      <c r="G151" s="252" t="s">
        <v>729</v>
      </c>
      <c r="H151" s="108" t="s">
        <v>469</v>
      </c>
      <c r="I151" s="243"/>
    </row>
    <row r="152" spans="1:9" ht="33.75" x14ac:dyDescent="0.25">
      <c r="A152" s="251" t="s">
        <v>22</v>
      </c>
      <c r="B152" s="252">
        <v>4</v>
      </c>
      <c r="C152" s="252">
        <v>1</v>
      </c>
      <c r="D152" s="252">
        <v>3</v>
      </c>
      <c r="E152" s="108" t="s">
        <v>470</v>
      </c>
      <c r="F152" s="253" t="s">
        <v>670</v>
      </c>
      <c r="G152" s="252" t="s">
        <v>729</v>
      </c>
      <c r="H152" s="108" t="s">
        <v>471</v>
      </c>
      <c r="I152" s="243"/>
    </row>
    <row r="153" spans="1:9" ht="33.75" x14ac:dyDescent="0.25">
      <c r="A153" s="251" t="s">
        <v>22</v>
      </c>
      <c r="B153" s="252">
        <v>4</v>
      </c>
      <c r="C153" s="252">
        <v>1</v>
      </c>
      <c r="D153" s="252">
        <v>4</v>
      </c>
      <c r="E153" s="108" t="s">
        <v>472</v>
      </c>
      <c r="F153" s="253" t="s">
        <v>670</v>
      </c>
      <c r="G153" s="252" t="s">
        <v>729</v>
      </c>
      <c r="H153" s="108" t="s">
        <v>476</v>
      </c>
      <c r="I153" s="243"/>
    </row>
    <row r="154" spans="1:9" ht="56.25" x14ac:dyDescent="0.25">
      <c r="A154" s="251" t="s">
        <v>22</v>
      </c>
      <c r="B154" s="252">
        <v>4</v>
      </c>
      <c r="C154" s="252">
        <v>1</v>
      </c>
      <c r="D154" s="252">
        <v>5</v>
      </c>
      <c r="E154" s="108" t="s">
        <v>473</v>
      </c>
      <c r="F154" s="253" t="s">
        <v>670</v>
      </c>
      <c r="G154" s="252" t="s">
        <v>729</v>
      </c>
      <c r="H154" s="108" t="s">
        <v>477</v>
      </c>
      <c r="I154" s="243"/>
    </row>
    <row r="155" spans="1:9" ht="56.25" x14ac:dyDescent="0.25">
      <c r="A155" s="251" t="s">
        <v>22</v>
      </c>
      <c r="B155" s="252">
        <v>4</v>
      </c>
      <c r="C155" s="252">
        <v>1</v>
      </c>
      <c r="D155" s="252">
        <v>6</v>
      </c>
      <c r="E155" s="108" t="s">
        <v>474</v>
      </c>
      <c r="F155" s="253" t="s">
        <v>670</v>
      </c>
      <c r="G155" s="252" t="s">
        <v>729</v>
      </c>
      <c r="H155" s="108" t="s">
        <v>478</v>
      </c>
      <c r="I155" s="243"/>
    </row>
    <row r="156" spans="1:9" ht="22.5" x14ac:dyDescent="0.25">
      <c r="A156" s="251" t="s">
        <v>22</v>
      </c>
      <c r="B156" s="252">
        <v>4</v>
      </c>
      <c r="C156" s="252">
        <v>2</v>
      </c>
      <c r="D156" s="252">
        <v>7</v>
      </c>
      <c r="E156" s="108" t="s">
        <v>475</v>
      </c>
      <c r="F156" s="253" t="s">
        <v>670</v>
      </c>
      <c r="G156" s="252" t="s">
        <v>729</v>
      </c>
      <c r="H156" s="108" t="s">
        <v>479</v>
      </c>
      <c r="I156" s="243"/>
    </row>
    <row r="157" spans="1:9" ht="101.25" x14ac:dyDescent="0.25">
      <c r="A157" s="251" t="s">
        <v>22</v>
      </c>
      <c r="B157" s="252">
        <v>4</v>
      </c>
      <c r="C157" s="252">
        <v>2</v>
      </c>
      <c r="D157" s="252"/>
      <c r="E157" s="108" t="s">
        <v>480</v>
      </c>
      <c r="F157" s="253" t="s">
        <v>670</v>
      </c>
      <c r="G157" s="253" t="s">
        <v>729</v>
      </c>
      <c r="H157" s="46"/>
      <c r="I157" s="243"/>
    </row>
    <row r="158" spans="1:9" ht="33.75" x14ac:dyDescent="0.25">
      <c r="A158" s="251" t="s">
        <v>22</v>
      </c>
      <c r="B158" s="252">
        <v>4</v>
      </c>
      <c r="C158" s="252">
        <v>2</v>
      </c>
      <c r="D158" s="252">
        <v>1</v>
      </c>
      <c r="E158" s="108" t="s">
        <v>481</v>
      </c>
      <c r="F158" s="253" t="s">
        <v>670</v>
      </c>
      <c r="G158" s="252" t="s">
        <v>729</v>
      </c>
      <c r="H158" s="108" t="s">
        <v>485</v>
      </c>
      <c r="I158" s="243"/>
    </row>
    <row r="159" spans="1:9" ht="22.5" x14ac:dyDescent="0.25">
      <c r="A159" s="353" t="s">
        <v>22</v>
      </c>
      <c r="B159" s="351">
        <v>4</v>
      </c>
      <c r="C159" s="351">
        <v>2</v>
      </c>
      <c r="D159" s="351">
        <v>2</v>
      </c>
      <c r="E159" s="108" t="s">
        <v>482</v>
      </c>
      <c r="F159" s="354" t="s">
        <v>670</v>
      </c>
      <c r="G159" s="351" t="s">
        <v>729</v>
      </c>
      <c r="H159" s="108" t="s">
        <v>486</v>
      </c>
      <c r="I159" s="243"/>
    </row>
    <row r="160" spans="1:9" ht="33.75" x14ac:dyDescent="0.25">
      <c r="A160" s="353"/>
      <c r="B160" s="351"/>
      <c r="C160" s="351"/>
      <c r="D160" s="351"/>
      <c r="E160" s="109" t="s">
        <v>483</v>
      </c>
      <c r="F160" s="354"/>
      <c r="G160" s="351"/>
      <c r="H160" s="108"/>
      <c r="I160" s="243"/>
    </row>
    <row r="161" spans="1:9" ht="22.5" x14ac:dyDescent="0.25">
      <c r="A161" s="251" t="s">
        <v>22</v>
      </c>
      <c r="B161" s="252">
        <v>4</v>
      </c>
      <c r="C161" s="252">
        <v>2</v>
      </c>
      <c r="D161" s="252">
        <v>3</v>
      </c>
      <c r="E161" s="108" t="s">
        <v>484</v>
      </c>
      <c r="F161" s="253" t="s">
        <v>670</v>
      </c>
      <c r="G161" s="252" t="s">
        <v>729</v>
      </c>
      <c r="H161" s="108" t="s">
        <v>487</v>
      </c>
      <c r="I161" s="243"/>
    </row>
    <row r="162" spans="1:9" ht="68.25" x14ac:dyDescent="0.25">
      <c r="A162" s="244" t="s">
        <v>22</v>
      </c>
      <c r="B162" s="244">
        <v>4</v>
      </c>
      <c r="C162" s="244" t="s">
        <v>108</v>
      </c>
      <c r="D162" s="244" t="s">
        <v>161</v>
      </c>
      <c r="E162" s="245" t="s">
        <v>595</v>
      </c>
      <c r="F162" s="241" t="s">
        <v>670</v>
      </c>
      <c r="G162" s="246" t="s">
        <v>729</v>
      </c>
      <c r="H162" s="158" t="s">
        <v>596</v>
      </c>
      <c r="I162" s="158"/>
    </row>
    <row r="163" spans="1:9" ht="112.5" x14ac:dyDescent="0.25">
      <c r="A163" s="244" t="s">
        <v>22</v>
      </c>
      <c r="B163" s="244">
        <v>4</v>
      </c>
      <c r="C163" s="244" t="s">
        <v>108</v>
      </c>
      <c r="D163" s="244" t="s">
        <v>87</v>
      </c>
      <c r="E163" s="245" t="s">
        <v>597</v>
      </c>
      <c r="F163" s="241" t="s">
        <v>670</v>
      </c>
      <c r="G163" s="246" t="s">
        <v>729</v>
      </c>
      <c r="H163" s="247" t="s">
        <v>598</v>
      </c>
      <c r="I163" s="247"/>
    </row>
    <row r="164" spans="1:9" ht="22.5" x14ac:dyDescent="0.25">
      <c r="A164" s="244" t="s">
        <v>22</v>
      </c>
      <c r="B164" s="244">
        <v>4</v>
      </c>
      <c r="C164" s="244" t="s">
        <v>108</v>
      </c>
      <c r="D164" s="244" t="s">
        <v>441</v>
      </c>
      <c r="E164" s="245" t="s">
        <v>599</v>
      </c>
      <c r="F164" s="241" t="s">
        <v>670</v>
      </c>
      <c r="G164" s="246" t="s">
        <v>729</v>
      </c>
      <c r="H164" s="247" t="s">
        <v>600</v>
      </c>
      <c r="I164" s="247"/>
    </row>
    <row r="165" spans="1:9" ht="33.75" x14ac:dyDescent="0.25">
      <c r="A165" s="346" t="s">
        <v>22</v>
      </c>
      <c r="B165" s="346">
        <v>4</v>
      </c>
      <c r="C165" s="346" t="s">
        <v>108</v>
      </c>
      <c r="D165" s="346" t="s">
        <v>543</v>
      </c>
      <c r="E165" s="245" t="s">
        <v>601</v>
      </c>
      <c r="F165" s="347" t="s">
        <v>670</v>
      </c>
      <c r="G165" s="246" t="s">
        <v>729</v>
      </c>
      <c r="H165" s="247" t="s">
        <v>602</v>
      </c>
      <c r="I165" s="248"/>
    </row>
    <row r="166" spans="1:9" x14ac:dyDescent="0.25">
      <c r="A166" s="346"/>
      <c r="B166" s="346"/>
      <c r="C166" s="346"/>
      <c r="D166" s="346"/>
      <c r="E166" s="245" t="s">
        <v>603</v>
      </c>
      <c r="F166" s="347"/>
      <c r="G166" s="246" t="s">
        <v>729</v>
      </c>
      <c r="H166" s="248"/>
      <c r="I166" s="248"/>
    </row>
    <row r="167" spans="1:9" x14ac:dyDescent="0.25">
      <c r="A167" s="346" t="s">
        <v>22</v>
      </c>
      <c r="B167" s="346">
        <v>4</v>
      </c>
      <c r="C167" s="346" t="s">
        <v>108</v>
      </c>
      <c r="D167" s="346" t="s">
        <v>604</v>
      </c>
      <c r="E167" s="245" t="s">
        <v>605</v>
      </c>
      <c r="F167" s="347" t="s">
        <v>670</v>
      </c>
      <c r="G167" s="246" t="s">
        <v>729</v>
      </c>
      <c r="H167" s="349" t="s">
        <v>606</v>
      </c>
      <c r="I167" s="349"/>
    </row>
    <row r="168" spans="1:9" ht="22.5" x14ac:dyDescent="0.25">
      <c r="A168" s="346"/>
      <c r="B168" s="346"/>
      <c r="C168" s="346"/>
      <c r="D168" s="346"/>
      <c r="E168" s="245" t="s">
        <v>607</v>
      </c>
      <c r="F168" s="347"/>
      <c r="G168" s="246" t="s">
        <v>729</v>
      </c>
      <c r="H168" s="349"/>
      <c r="I168" s="349"/>
    </row>
    <row r="169" spans="1:9" ht="22.5" x14ac:dyDescent="0.25">
      <c r="A169" s="244" t="s">
        <v>22</v>
      </c>
      <c r="B169" s="244">
        <v>4</v>
      </c>
      <c r="C169" s="244" t="s">
        <v>108</v>
      </c>
      <c r="D169" s="244" t="s">
        <v>147</v>
      </c>
      <c r="E169" s="245" t="s">
        <v>608</v>
      </c>
      <c r="F169" s="241" t="s">
        <v>670</v>
      </c>
      <c r="G169" s="246" t="s">
        <v>729</v>
      </c>
      <c r="H169" s="247" t="s">
        <v>608</v>
      </c>
      <c r="I169" s="247"/>
    </row>
    <row r="170" spans="1:9" ht="22.5" x14ac:dyDescent="0.25">
      <c r="A170" s="244" t="s">
        <v>22</v>
      </c>
      <c r="B170" s="244">
        <v>4</v>
      </c>
      <c r="C170" s="244" t="s">
        <v>108</v>
      </c>
      <c r="D170" s="244" t="s">
        <v>150</v>
      </c>
      <c r="E170" s="245" t="s">
        <v>609</v>
      </c>
      <c r="F170" s="241" t="s">
        <v>670</v>
      </c>
      <c r="G170" s="246" t="s">
        <v>729</v>
      </c>
      <c r="H170" s="247" t="s">
        <v>610</v>
      </c>
      <c r="I170" s="248"/>
    </row>
    <row r="171" spans="1:9" ht="22.5" x14ac:dyDescent="0.25">
      <c r="A171" s="244" t="s">
        <v>22</v>
      </c>
      <c r="B171" s="244">
        <v>4</v>
      </c>
      <c r="C171" s="244" t="s">
        <v>108</v>
      </c>
      <c r="D171" s="244" t="s">
        <v>155</v>
      </c>
      <c r="E171" s="245" t="s">
        <v>611</v>
      </c>
      <c r="F171" s="241" t="s">
        <v>670</v>
      </c>
      <c r="G171" s="246" t="s">
        <v>729</v>
      </c>
      <c r="H171" s="247" t="s">
        <v>612</v>
      </c>
      <c r="I171" s="248"/>
    </row>
    <row r="172" spans="1:9" ht="22.5" x14ac:dyDescent="0.25">
      <c r="A172" s="244" t="s">
        <v>22</v>
      </c>
      <c r="B172" s="244">
        <v>4</v>
      </c>
      <c r="C172" s="244" t="s">
        <v>108</v>
      </c>
      <c r="D172" s="244" t="s">
        <v>167</v>
      </c>
      <c r="E172" s="245" t="s">
        <v>613</v>
      </c>
      <c r="F172" s="241" t="s">
        <v>670</v>
      </c>
      <c r="G172" s="246" t="s">
        <v>729</v>
      </c>
      <c r="H172" s="249" t="s">
        <v>614</v>
      </c>
      <c r="I172" s="248"/>
    </row>
    <row r="173" spans="1:9" ht="22.5" x14ac:dyDescent="0.25">
      <c r="A173" s="244" t="s">
        <v>22</v>
      </c>
      <c r="B173" s="244">
        <v>4</v>
      </c>
      <c r="C173" s="244" t="s">
        <v>108</v>
      </c>
      <c r="D173" s="244" t="s">
        <v>170</v>
      </c>
      <c r="E173" s="245" t="s">
        <v>615</v>
      </c>
      <c r="F173" s="241" t="s">
        <v>670</v>
      </c>
      <c r="G173" s="246" t="s">
        <v>729</v>
      </c>
      <c r="H173" s="249"/>
      <c r="I173" s="248"/>
    </row>
    <row r="174" spans="1:9" x14ac:dyDescent="0.25">
      <c r="A174" s="346" t="s">
        <v>22</v>
      </c>
      <c r="B174" s="346">
        <v>4</v>
      </c>
      <c r="C174" s="346" t="s">
        <v>108</v>
      </c>
      <c r="D174" s="346" t="s">
        <v>174</v>
      </c>
      <c r="E174" s="350" t="s">
        <v>616</v>
      </c>
      <c r="F174" s="347" t="s">
        <v>670</v>
      </c>
      <c r="G174" s="246" t="s">
        <v>729</v>
      </c>
      <c r="H174" s="249"/>
      <c r="I174" s="248"/>
    </row>
    <row r="175" spans="1:9" x14ac:dyDescent="0.25">
      <c r="A175" s="346"/>
      <c r="B175" s="346"/>
      <c r="C175" s="346"/>
      <c r="D175" s="346"/>
      <c r="E175" s="350"/>
      <c r="F175" s="347"/>
      <c r="G175" s="246"/>
      <c r="H175" s="249"/>
      <c r="I175" s="248"/>
    </row>
    <row r="176" spans="1:9" ht="22.5" x14ac:dyDescent="0.25">
      <c r="A176" s="244" t="s">
        <v>22</v>
      </c>
      <c r="B176" s="244">
        <v>4</v>
      </c>
      <c r="C176" s="244" t="s">
        <v>108</v>
      </c>
      <c r="D176" s="244" t="s">
        <v>182</v>
      </c>
      <c r="E176" s="245" t="s">
        <v>617</v>
      </c>
      <c r="F176" s="241" t="s">
        <v>670</v>
      </c>
      <c r="G176" s="246" t="s">
        <v>729</v>
      </c>
      <c r="H176" s="249"/>
      <c r="I176" s="248"/>
    </row>
    <row r="177" spans="1:9" ht="22.5" x14ac:dyDescent="0.25">
      <c r="A177" s="244" t="s">
        <v>22</v>
      </c>
      <c r="B177" s="244">
        <v>4</v>
      </c>
      <c r="C177" s="244" t="s">
        <v>108</v>
      </c>
      <c r="D177" s="244" t="s">
        <v>192</v>
      </c>
      <c r="E177" s="245" t="s">
        <v>618</v>
      </c>
      <c r="F177" s="241" t="s">
        <v>670</v>
      </c>
      <c r="G177" s="246" t="s">
        <v>729</v>
      </c>
      <c r="H177" s="248"/>
      <c r="I177" s="248"/>
    </row>
    <row r="178" spans="1:9" x14ac:dyDescent="0.25">
      <c r="A178" s="346" t="s">
        <v>22</v>
      </c>
      <c r="B178" s="346">
        <v>4</v>
      </c>
      <c r="C178" s="346" t="s">
        <v>108</v>
      </c>
      <c r="D178" s="346" t="s">
        <v>201</v>
      </c>
      <c r="E178" s="245" t="s">
        <v>619</v>
      </c>
      <c r="F178" s="347" t="s">
        <v>670</v>
      </c>
      <c r="G178" s="246" t="s">
        <v>729</v>
      </c>
      <c r="H178" s="348"/>
      <c r="I178" s="248"/>
    </row>
    <row r="179" spans="1:9" x14ac:dyDescent="0.25">
      <c r="A179" s="346"/>
      <c r="B179" s="346"/>
      <c r="C179" s="346"/>
      <c r="D179" s="346"/>
      <c r="E179" s="245" t="s">
        <v>620</v>
      </c>
      <c r="F179" s="347"/>
      <c r="G179" s="246" t="s">
        <v>729</v>
      </c>
      <c r="H179" s="348"/>
      <c r="I179" s="248"/>
    </row>
    <row r="180" spans="1:9" x14ac:dyDescent="0.25">
      <c r="A180" s="346"/>
      <c r="B180" s="346"/>
      <c r="C180" s="346"/>
      <c r="D180" s="346"/>
      <c r="E180" s="245" t="s">
        <v>621</v>
      </c>
      <c r="F180" s="347"/>
      <c r="G180" s="246" t="s">
        <v>729</v>
      </c>
      <c r="H180" s="348"/>
      <c r="I180" s="248"/>
    </row>
    <row r="181" spans="1:9" x14ac:dyDescent="0.25">
      <c r="A181" s="346" t="s">
        <v>22</v>
      </c>
      <c r="B181" s="346">
        <v>4</v>
      </c>
      <c r="C181" s="346" t="s">
        <v>108</v>
      </c>
      <c r="D181" s="346" t="s">
        <v>622</v>
      </c>
      <c r="E181" s="245" t="s">
        <v>623</v>
      </c>
      <c r="F181" s="347" t="s">
        <v>670</v>
      </c>
      <c r="G181" s="246" t="s">
        <v>729</v>
      </c>
      <c r="H181" s="348"/>
      <c r="I181" s="248"/>
    </row>
    <row r="182" spans="1:9" x14ac:dyDescent="0.25">
      <c r="A182" s="346"/>
      <c r="B182" s="346"/>
      <c r="C182" s="346"/>
      <c r="D182" s="346"/>
      <c r="E182" s="245" t="s">
        <v>624</v>
      </c>
      <c r="F182" s="347"/>
      <c r="G182" s="246" t="s">
        <v>729</v>
      </c>
      <c r="H182" s="348"/>
      <c r="I182" s="248"/>
    </row>
    <row r="183" spans="1:9" ht="22.5" x14ac:dyDescent="0.25">
      <c r="A183" s="346"/>
      <c r="B183" s="346"/>
      <c r="C183" s="346"/>
      <c r="D183" s="346"/>
      <c r="E183" s="247" t="s">
        <v>625</v>
      </c>
      <c r="F183" s="347"/>
      <c r="G183" s="246" t="s">
        <v>729</v>
      </c>
      <c r="H183" s="348"/>
      <c r="I183" s="248"/>
    </row>
    <row r="184" spans="1:9" ht="22.5" x14ac:dyDescent="0.25">
      <c r="A184" s="244" t="s">
        <v>22</v>
      </c>
      <c r="B184" s="244">
        <v>4</v>
      </c>
      <c r="C184" s="244" t="s">
        <v>108</v>
      </c>
      <c r="D184" s="244" t="s">
        <v>561</v>
      </c>
      <c r="E184" s="245" t="s">
        <v>626</v>
      </c>
      <c r="F184" s="241" t="s">
        <v>670</v>
      </c>
      <c r="G184" s="246" t="s">
        <v>729</v>
      </c>
      <c r="H184" s="249" t="s">
        <v>627</v>
      </c>
      <c r="I184" s="243"/>
    </row>
    <row r="185" spans="1:9" ht="22.5" x14ac:dyDescent="0.25">
      <c r="A185" s="244" t="s">
        <v>22</v>
      </c>
      <c r="B185" s="244">
        <v>4</v>
      </c>
      <c r="C185" s="244" t="s">
        <v>108</v>
      </c>
      <c r="D185" s="244" t="s">
        <v>628</v>
      </c>
      <c r="E185" s="245" t="s">
        <v>629</v>
      </c>
      <c r="F185" s="241" t="s">
        <v>670</v>
      </c>
      <c r="G185" s="246" t="s">
        <v>729</v>
      </c>
      <c r="H185" s="249"/>
      <c r="I185" s="243"/>
    </row>
    <row r="186" spans="1:9" ht="22.5" x14ac:dyDescent="0.25">
      <c r="A186" s="244" t="s">
        <v>22</v>
      </c>
      <c r="B186" s="244">
        <v>4</v>
      </c>
      <c r="C186" s="244" t="s">
        <v>108</v>
      </c>
      <c r="D186" s="244" t="s">
        <v>630</v>
      </c>
      <c r="E186" s="245" t="s">
        <v>631</v>
      </c>
      <c r="F186" s="241" t="s">
        <v>670</v>
      </c>
      <c r="G186" s="246" t="s">
        <v>729</v>
      </c>
      <c r="H186" s="249"/>
      <c r="I186" s="243"/>
    </row>
    <row r="187" spans="1:9" ht="33.75" x14ac:dyDescent="0.25">
      <c r="A187" s="244" t="s">
        <v>22</v>
      </c>
      <c r="B187" s="244">
        <v>4</v>
      </c>
      <c r="C187" s="244" t="s">
        <v>108</v>
      </c>
      <c r="D187" s="244" t="s">
        <v>632</v>
      </c>
      <c r="E187" s="245" t="s">
        <v>633</v>
      </c>
      <c r="F187" s="241" t="s">
        <v>670</v>
      </c>
      <c r="G187" s="246" t="s">
        <v>729</v>
      </c>
      <c r="H187" s="249" t="s">
        <v>633</v>
      </c>
      <c r="I187" s="243"/>
    </row>
    <row r="188" spans="1:9" ht="45" x14ac:dyDescent="0.25">
      <c r="A188" s="346" t="s">
        <v>22</v>
      </c>
      <c r="B188" s="346">
        <v>4</v>
      </c>
      <c r="C188" s="346" t="s">
        <v>108</v>
      </c>
      <c r="D188" s="346" t="s">
        <v>634</v>
      </c>
      <c r="E188" s="245" t="s">
        <v>677</v>
      </c>
      <c r="F188" s="347" t="s">
        <v>670</v>
      </c>
      <c r="G188" s="246" t="s">
        <v>729</v>
      </c>
      <c r="H188" s="249" t="s">
        <v>635</v>
      </c>
      <c r="I188" s="243"/>
    </row>
    <row r="189" spans="1:9" x14ac:dyDescent="0.25">
      <c r="A189" s="346"/>
      <c r="B189" s="346"/>
      <c r="C189" s="346"/>
      <c r="D189" s="346"/>
      <c r="E189" s="245" t="s">
        <v>636</v>
      </c>
      <c r="F189" s="347"/>
      <c r="G189" s="246" t="s">
        <v>729</v>
      </c>
      <c r="H189" s="249"/>
      <c r="I189" s="243"/>
    </row>
    <row r="190" spans="1:9" ht="22.5" x14ac:dyDescent="0.25">
      <c r="A190" s="346" t="s">
        <v>22</v>
      </c>
      <c r="B190" s="346">
        <v>4</v>
      </c>
      <c r="C190" s="346" t="s">
        <v>108</v>
      </c>
      <c r="D190" s="346" t="s">
        <v>637</v>
      </c>
      <c r="E190" s="245" t="s">
        <v>638</v>
      </c>
      <c r="F190" s="347" t="s">
        <v>670</v>
      </c>
      <c r="G190" s="246" t="s">
        <v>729</v>
      </c>
      <c r="H190" s="348" t="s">
        <v>639</v>
      </c>
      <c r="I190" s="243"/>
    </row>
    <row r="191" spans="1:9" x14ac:dyDescent="0.25">
      <c r="A191" s="346"/>
      <c r="B191" s="346"/>
      <c r="C191" s="346"/>
      <c r="D191" s="346"/>
      <c r="E191" s="245" t="s">
        <v>640</v>
      </c>
      <c r="F191" s="347"/>
      <c r="G191" s="246" t="s">
        <v>729</v>
      </c>
      <c r="H191" s="348"/>
      <c r="I191" s="243"/>
    </row>
    <row r="192" spans="1:9" ht="22.5" x14ac:dyDescent="0.25">
      <c r="A192" s="346"/>
      <c r="B192" s="346"/>
      <c r="C192" s="346"/>
      <c r="D192" s="346"/>
      <c r="E192" s="245" t="s">
        <v>641</v>
      </c>
      <c r="F192" s="347"/>
      <c r="G192" s="246" t="s">
        <v>729</v>
      </c>
      <c r="H192" s="270"/>
      <c r="I192" s="243"/>
    </row>
    <row r="193" spans="1:9" ht="22.5" x14ac:dyDescent="0.25">
      <c r="A193" s="244" t="s">
        <v>22</v>
      </c>
      <c r="B193" s="244">
        <v>4</v>
      </c>
      <c r="C193" s="244" t="s">
        <v>108</v>
      </c>
      <c r="D193" s="244" t="s">
        <v>642</v>
      </c>
      <c r="E193" s="245" t="s">
        <v>643</v>
      </c>
      <c r="F193" s="241" t="s">
        <v>670</v>
      </c>
      <c r="G193" s="246" t="s">
        <v>729</v>
      </c>
      <c r="H193" s="249" t="s">
        <v>627</v>
      </c>
      <c r="I193" s="243"/>
    </row>
    <row r="194" spans="1:9" ht="33.75" x14ac:dyDescent="0.25">
      <c r="A194" s="244" t="s">
        <v>22</v>
      </c>
      <c r="B194" s="244">
        <v>4</v>
      </c>
      <c r="C194" s="244" t="s">
        <v>108</v>
      </c>
      <c r="D194" s="244" t="s">
        <v>644</v>
      </c>
      <c r="E194" s="245" t="s">
        <v>645</v>
      </c>
      <c r="F194" s="241" t="s">
        <v>670</v>
      </c>
      <c r="G194" s="246" t="s">
        <v>729</v>
      </c>
      <c r="H194" s="249" t="s">
        <v>627</v>
      </c>
      <c r="I194" s="243"/>
    </row>
    <row r="195" spans="1:9" ht="22.5" x14ac:dyDescent="0.25">
      <c r="A195" s="244" t="s">
        <v>22</v>
      </c>
      <c r="B195" s="244">
        <v>4</v>
      </c>
      <c r="C195" s="244" t="s">
        <v>108</v>
      </c>
      <c r="D195" s="244" t="s">
        <v>646</v>
      </c>
      <c r="E195" s="245" t="s">
        <v>647</v>
      </c>
      <c r="F195" s="241" t="s">
        <v>670</v>
      </c>
      <c r="G195" s="246" t="s">
        <v>729</v>
      </c>
      <c r="H195" s="249"/>
      <c r="I195" s="243"/>
    </row>
    <row r="196" spans="1:9" ht="22.5" x14ac:dyDescent="0.25">
      <c r="A196" s="346" t="s">
        <v>22</v>
      </c>
      <c r="B196" s="346">
        <v>4</v>
      </c>
      <c r="C196" s="346" t="s">
        <v>108</v>
      </c>
      <c r="D196" s="346" t="s">
        <v>648</v>
      </c>
      <c r="E196" s="245" t="s">
        <v>649</v>
      </c>
      <c r="F196" s="347" t="s">
        <v>670</v>
      </c>
      <c r="G196" s="246" t="s">
        <v>729</v>
      </c>
      <c r="H196" s="348"/>
      <c r="I196" s="243"/>
    </row>
    <row r="197" spans="1:9" ht="33.75" x14ac:dyDescent="0.25">
      <c r="A197" s="346"/>
      <c r="B197" s="346"/>
      <c r="C197" s="346"/>
      <c r="D197" s="346"/>
      <c r="E197" s="245" t="s">
        <v>650</v>
      </c>
      <c r="F197" s="347"/>
      <c r="G197" s="246" t="s">
        <v>729</v>
      </c>
      <c r="H197" s="348"/>
      <c r="I197" s="243"/>
    </row>
    <row r="198" spans="1:9" ht="22.5" x14ac:dyDescent="0.25">
      <c r="A198" s="346"/>
      <c r="B198" s="346"/>
      <c r="C198" s="346"/>
      <c r="D198" s="346"/>
      <c r="E198" s="245" t="s">
        <v>651</v>
      </c>
      <c r="F198" s="347"/>
      <c r="G198" s="246" t="s">
        <v>729</v>
      </c>
      <c r="H198" s="245" t="s">
        <v>651</v>
      </c>
      <c r="I198" s="243"/>
    </row>
    <row r="199" spans="1:9" ht="22.5" x14ac:dyDescent="0.25">
      <c r="A199" s="244" t="s">
        <v>22</v>
      </c>
      <c r="B199" s="244">
        <v>4</v>
      </c>
      <c r="C199" s="244" t="s">
        <v>108</v>
      </c>
      <c r="D199" s="244" t="s">
        <v>652</v>
      </c>
      <c r="E199" s="245" t="s">
        <v>653</v>
      </c>
      <c r="F199" s="241" t="s">
        <v>670</v>
      </c>
      <c r="G199" s="246" t="s">
        <v>729</v>
      </c>
      <c r="H199" s="249" t="s">
        <v>627</v>
      </c>
      <c r="I199" s="243"/>
    </row>
    <row r="200" spans="1:9" ht="45" x14ac:dyDescent="0.25">
      <c r="A200" s="244" t="s">
        <v>22</v>
      </c>
      <c r="B200" s="244">
        <v>4</v>
      </c>
      <c r="C200" s="244" t="s">
        <v>108</v>
      </c>
      <c r="D200" s="244" t="s">
        <v>654</v>
      </c>
      <c r="E200" s="245" t="s">
        <v>655</v>
      </c>
      <c r="F200" s="241" t="s">
        <v>670</v>
      </c>
      <c r="G200" s="246" t="s">
        <v>729</v>
      </c>
      <c r="H200" s="249"/>
      <c r="I200" s="243"/>
    </row>
    <row r="201" spans="1:9" ht="22.5" x14ac:dyDescent="0.25">
      <c r="A201" s="244" t="s">
        <v>22</v>
      </c>
      <c r="B201" s="244">
        <v>4</v>
      </c>
      <c r="C201" s="244" t="s">
        <v>108</v>
      </c>
      <c r="D201" s="244" t="s">
        <v>656</v>
      </c>
      <c r="E201" s="245" t="s">
        <v>657</v>
      </c>
      <c r="F201" s="241" t="s">
        <v>670</v>
      </c>
      <c r="G201" s="246" t="s">
        <v>729</v>
      </c>
      <c r="H201" s="249" t="s">
        <v>657</v>
      </c>
      <c r="I201" s="243"/>
    </row>
    <row r="202" spans="1:9" ht="22.5" x14ac:dyDescent="0.25">
      <c r="A202" s="244" t="s">
        <v>22</v>
      </c>
      <c r="B202" s="244">
        <v>4</v>
      </c>
      <c r="C202" s="244" t="s">
        <v>108</v>
      </c>
      <c r="D202" s="244" t="s">
        <v>658</v>
      </c>
      <c r="E202" s="245" t="s">
        <v>659</v>
      </c>
      <c r="F202" s="241" t="s">
        <v>670</v>
      </c>
      <c r="G202" s="246" t="s">
        <v>729</v>
      </c>
      <c r="H202" s="249" t="s">
        <v>659</v>
      </c>
      <c r="I202" s="243"/>
    </row>
    <row r="203" spans="1:9" ht="22.5" x14ac:dyDescent="0.25">
      <c r="A203" s="346" t="s">
        <v>22</v>
      </c>
      <c r="B203" s="346">
        <v>4</v>
      </c>
      <c r="C203" s="346" t="s">
        <v>108</v>
      </c>
      <c r="D203" s="346" t="s">
        <v>660</v>
      </c>
      <c r="E203" s="245" t="s">
        <v>661</v>
      </c>
      <c r="F203" s="347" t="s">
        <v>670</v>
      </c>
      <c r="G203" s="246" t="s">
        <v>729</v>
      </c>
      <c r="H203" s="249"/>
      <c r="I203" s="243"/>
    </row>
    <row r="204" spans="1:9" ht="28.5" customHeight="1" x14ac:dyDescent="0.25">
      <c r="A204" s="346"/>
      <c r="B204" s="346"/>
      <c r="C204" s="346"/>
      <c r="D204" s="346"/>
      <c r="E204" s="245" t="s">
        <v>662</v>
      </c>
      <c r="F204" s="347"/>
      <c r="G204" s="250" t="s">
        <v>729</v>
      </c>
      <c r="H204" s="249" t="s">
        <v>662</v>
      </c>
      <c r="I204" s="243"/>
    </row>
    <row r="205" spans="1:9" ht="28.5" customHeight="1" x14ac:dyDescent="0.25">
      <c r="A205" s="244" t="s">
        <v>22</v>
      </c>
      <c r="B205" s="244" t="s">
        <v>161</v>
      </c>
      <c r="C205" s="244" t="s">
        <v>108</v>
      </c>
      <c r="D205" s="244" t="s">
        <v>702</v>
      </c>
      <c r="E205" s="281" t="s">
        <v>703</v>
      </c>
      <c r="F205" s="241" t="s">
        <v>670</v>
      </c>
      <c r="G205" s="250" t="s">
        <v>729</v>
      </c>
      <c r="H205" s="249"/>
      <c r="I205" s="243"/>
    </row>
    <row r="206" spans="1:9" ht="21" x14ac:dyDescent="0.25">
      <c r="A206" s="254" t="s">
        <v>22</v>
      </c>
      <c r="B206" s="254" t="s">
        <v>87</v>
      </c>
      <c r="C206" s="254"/>
      <c r="D206" s="254"/>
      <c r="E206" s="269" t="s">
        <v>678</v>
      </c>
      <c r="F206" s="271"/>
      <c r="G206" s="265"/>
      <c r="H206" s="269"/>
      <c r="I206" s="266"/>
    </row>
    <row r="207" spans="1:9" ht="45" x14ac:dyDescent="0.25">
      <c r="A207" s="240" t="s">
        <v>22</v>
      </c>
      <c r="B207" s="240" t="s">
        <v>87</v>
      </c>
      <c r="C207" s="240" t="s">
        <v>22</v>
      </c>
      <c r="D207" s="240"/>
      <c r="E207" s="46" t="s">
        <v>679</v>
      </c>
      <c r="F207" s="246" t="s">
        <v>177</v>
      </c>
      <c r="G207" s="242" t="s">
        <v>729</v>
      </c>
      <c r="H207" s="46" t="s">
        <v>350</v>
      </c>
      <c r="I207" s="243" t="s">
        <v>351</v>
      </c>
    </row>
    <row r="208" spans="1:9" ht="33.75" x14ac:dyDescent="0.25">
      <c r="A208" s="240" t="s">
        <v>22</v>
      </c>
      <c r="B208" s="240" t="s">
        <v>87</v>
      </c>
      <c r="C208" s="240" t="s">
        <v>108</v>
      </c>
      <c r="D208" s="240"/>
      <c r="E208" s="46" t="s">
        <v>352</v>
      </c>
      <c r="F208" s="246" t="s">
        <v>177</v>
      </c>
      <c r="G208" s="242" t="s">
        <v>729</v>
      </c>
      <c r="H208" s="46" t="s">
        <v>353</v>
      </c>
      <c r="I208" s="243" t="s">
        <v>354</v>
      </c>
    </row>
    <row r="209" spans="1:9" ht="22.5" x14ac:dyDescent="0.25">
      <c r="A209" s="240" t="s">
        <v>22</v>
      </c>
      <c r="B209" s="240" t="s">
        <v>87</v>
      </c>
      <c r="C209" s="240" t="s">
        <v>118</v>
      </c>
      <c r="D209" s="240"/>
      <c r="E209" s="46" t="s">
        <v>355</v>
      </c>
      <c r="F209" s="246" t="s">
        <v>177</v>
      </c>
      <c r="G209" s="242" t="s">
        <v>713</v>
      </c>
      <c r="H209" s="46" t="s">
        <v>356</v>
      </c>
      <c r="I209" s="243" t="s">
        <v>354</v>
      </c>
    </row>
    <row r="210" spans="1:9" ht="56.25" x14ac:dyDescent="0.25">
      <c r="A210" s="240" t="s">
        <v>22</v>
      </c>
      <c r="B210" s="240" t="s">
        <v>87</v>
      </c>
      <c r="C210" s="240" t="s">
        <v>120</v>
      </c>
      <c r="D210" s="240"/>
      <c r="E210" s="46" t="s">
        <v>357</v>
      </c>
      <c r="F210" s="246" t="s">
        <v>177</v>
      </c>
      <c r="G210" s="242" t="s">
        <v>729</v>
      </c>
      <c r="H210" s="46" t="s">
        <v>358</v>
      </c>
      <c r="I210" s="243" t="s">
        <v>354</v>
      </c>
    </row>
    <row r="211" spans="1:9" ht="33.75" x14ac:dyDescent="0.25">
      <c r="A211" s="240" t="s">
        <v>22</v>
      </c>
      <c r="B211" s="240" t="s">
        <v>87</v>
      </c>
      <c r="C211" s="240" t="s">
        <v>122</v>
      </c>
      <c r="D211" s="240"/>
      <c r="E211" s="46" t="s">
        <v>680</v>
      </c>
      <c r="F211" s="246" t="s">
        <v>177</v>
      </c>
      <c r="G211" s="242" t="s">
        <v>729</v>
      </c>
      <c r="H211" s="46" t="s">
        <v>359</v>
      </c>
      <c r="I211" s="243" t="s">
        <v>360</v>
      </c>
    </row>
    <row r="212" spans="1:9" ht="33.75" x14ac:dyDescent="0.25">
      <c r="A212" s="240" t="s">
        <v>22</v>
      </c>
      <c r="B212" s="240" t="s">
        <v>87</v>
      </c>
      <c r="C212" s="240" t="s">
        <v>126</v>
      </c>
      <c r="D212" s="240"/>
      <c r="E212" s="46" t="s">
        <v>361</v>
      </c>
      <c r="F212" s="246" t="s">
        <v>177</v>
      </c>
      <c r="G212" s="242" t="s">
        <v>729</v>
      </c>
      <c r="H212" s="46" t="s">
        <v>359</v>
      </c>
      <c r="I212" s="243" t="s">
        <v>362</v>
      </c>
    </row>
    <row r="213" spans="1:9" ht="45" x14ac:dyDescent="0.25">
      <c r="A213" s="240" t="s">
        <v>22</v>
      </c>
      <c r="B213" s="240" t="s">
        <v>87</v>
      </c>
      <c r="C213" s="240" t="s">
        <v>130</v>
      </c>
      <c r="D213" s="240"/>
      <c r="E213" s="46" t="s">
        <v>363</v>
      </c>
      <c r="F213" s="246" t="s">
        <v>177</v>
      </c>
      <c r="G213" s="242" t="s">
        <v>729</v>
      </c>
      <c r="H213" s="46" t="s">
        <v>364</v>
      </c>
      <c r="I213" s="243" t="s">
        <v>365</v>
      </c>
    </row>
    <row r="214" spans="1:9" ht="33.75" x14ac:dyDescent="0.25">
      <c r="A214" s="240" t="s">
        <v>22</v>
      </c>
      <c r="B214" s="240" t="s">
        <v>87</v>
      </c>
      <c r="C214" s="240" t="s">
        <v>139</v>
      </c>
      <c r="D214" s="240"/>
      <c r="E214" s="46" t="s">
        <v>366</v>
      </c>
      <c r="F214" s="246"/>
      <c r="G214" s="242"/>
      <c r="H214" s="46"/>
      <c r="I214" s="243"/>
    </row>
    <row r="215" spans="1:9" ht="56.25" x14ac:dyDescent="0.25">
      <c r="A215" s="240" t="s">
        <v>22</v>
      </c>
      <c r="B215" s="240" t="s">
        <v>87</v>
      </c>
      <c r="C215" s="240" t="s">
        <v>139</v>
      </c>
      <c r="D215" s="240" t="s">
        <v>22</v>
      </c>
      <c r="E215" s="46" t="s">
        <v>367</v>
      </c>
      <c r="F215" s="246" t="s">
        <v>177</v>
      </c>
      <c r="G215" s="242" t="s">
        <v>729</v>
      </c>
      <c r="H215" s="46" t="s">
        <v>368</v>
      </c>
      <c r="I215" s="243" t="s">
        <v>351</v>
      </c>
    </row>
    <row r="216" spans="1:9" ht="78.75" x14ac:dyDescent="0.25">
      <c r="A216" s="240" t="s">
        <v>22</v>
      </c>
      <c r="B216" s="240" t="s">
        <v>87</v>
      </c>
      <c r="C216" s="240" t="s">
        <v>139</v>
      </c>
      <c r="D216" s="240" t="s">
        <v>108</v>
      </c>
      <c r="E216" s="46" t="s">
        <v>369</v>
      </c>
      <c r="F216" s="246" t="s">
        <v>177</v>
      </c>
      <c r="G216" s="242" t="s">
        <v>165</v>
      </c>
      <c r="H216" s="46" t="s">
        <v>370</v>
      </c>
      <c r="I216" s="243" t="s">
        <v>371</v>
      </c>
    </row>
    <row r="217" spans="1:9" ht="78.75" x14ac:dyDescent="0.25">
      <c r="A217" s="240" t="s">
        <v>22</v>
      </c>
      <c r="B217" s="240" t="s">
        <v>87</v>
      </c>
      <c r="C217" s="240" t="s">
        <v>139</v>
      </c>
      <c r="D217" s="240" t="s">
        <v>118</v>
      </c>
      <c r="E217" s="46" t="s">
        <v>372</v>
      </c>
      <c r="F217" s="246" t="s">
        <v>177</v>
      </c>
      <c r="G217" s="242" t="s">
        <v>733</v>
      </c>
      <c r="H217" s="46" t="s">
        <v>373</v>
      </c>
      <c r="I217" s="243" t="s">
        <v>371</v>
      </c>
    </row>
    <row r="218" spans="1:9" ht="78.75" x14ac:dyDescent="0.25">
      <c r="A218" s="240" t="s">
        <v>22</v>
      </c>
      <c r="B218" s="240" t="s">
        <v>87</v>
      </c>
      <c r="C218" s="240" t="s">
        <v>142</v>
      </c>
      <c r="D218" s="240"/>
      <c r="E218" s="46" t="s">
        <v>374</v>
      </c>
      <c r="F218" s="246" t="s">
        <v>177</v>
      </c>
      <c r="G218" s="242" t="s">
        <v>729</v>
      </c>
      <c r="H218" s="46" t="s">
        <v>375</v>
      </c>
      <c r="I218" s="243" t="s">
        <v>376</v>
      </c>
    </row>
    <row r="219" spans="1:9" ht="56.25" x14ac:dyDescent="0.25">
      <c r="A219" s="240" t="s">
        <v>22</v>
      </c>
      <c r="B219" s="240" t="s">
        <v>87</v>
      </c>
      <c r="C219" s="240" t="s">
        <v>147</v>
      </c>
      <c r="D219" s="240"/>
      <c r="E219" s="46" t="s">
        <v>377</v>
      </c>
      <c r="F219" s="246" t="s">
        <v>177</v>
      </c>
      <c r="G219" s="242" t="s">
        <v>729</v>
      </c>
      <c r="H219" s="46" t="s">
        <v>378</v>
      </c>
      <c r="I219" s="243" t="s">
        <v>379</v>
      </c>
    </row>
    <row r="220" spans="1:9" ht="45" x14ac:dyDescent="0.25">
      <c r="A220" s="240" t="s">
        <v>22</v>
      </c>
      <c r="B220" s="240" t="s">
        <v>87</v>
      </c>
      <c r="C220" s="240" t="s">
        <v>150</v>
      </c>
      <c r="D220" s="240"/>
      <c r="E220" s="46" t="s">
        <v>681</v>
      </c>
      <c r="F220" s="246" t="s">
        <v>177</v>
      </c>
      <c r="G220" s="242" t="s">
        <v>729</v>
      </c>
      <c r="H220" s="46" t="s">
        <v>380</v>
      </c>
      <c r="I220" s="243" t="s">
        <v>379</v>
      </c>
    </row>
    <row r="221" spans="1:9" ht="45" x14ac:dyDescent="0.25">
      <c r="A221" s="240" t="s">
        <v>22</v>
      </c>
      <c r="B221" s="240" t="s">
        <v>87</v>
      </c>
      <c r="C221" s="240" t="s">
        <v>155</v>
      </c>
      <c r="D221" s="240"/>
      <c r="E221" s="46" t="s">
        <v>381</v>
      </c>
      <c r="F221" s="246" t="s">
        <v>177</v>
      </c>
      <c r="G221" s="242" t="s">
        <v>729</v>
      </c>
      <c r="H221" s="46" t="s">
        <v>382</v>
      </c>
      <c r="I221" s="243" t="s">
        <v>379</v>
      </c>
    </row>
    <row r="222" spans="1:9" ht="112.5" x14ac:dyDescent="0.25">
      <c r="A222" s="240" t="s">
        <v>22</v>
      </c>
      <c r="B222" s="240" t="s">
        <v>87</v>
      </c>
      <c r="C222" s="240" t="s">
        <v>167</v>
      </c>
      <c r="D222" s="240"/>
      <c r="E222" s="46" t="s">
        <v>718</v>
      </c>
      <c r="F222" s="246" t="s">
        <v>177</v>
      </c>
      <c r="G222" s="242" t="s">
        <v>735</v>
      </c>
      <c r="H222" s="46" t="s">
        <v>707</v>
      </c>
      <c r="I222" s="243" t="s">
        <v>708</v>
      </c>
    </row>
    <row r="223" spans="1:9" x14ac:dyDescent="0.25">
      <c r="A223" s="51" t="s">
        <v>22</v>
      </c>
      <c r="B223" s="51">
        <v>6</v>
      </c>
      <c r="C223" s="344" t="s">
        <v>442</v>
      </c>
      <c r="D223" s="344"/>
      <c r="E223" s="344"/>
      <c r="F223" s="344"/>
      <c r="G223" s="344"/>
      <c r="H223" s="344"/>
      <c r="I223" s="344"/>
    </row>
    <row r="224" spans="1:9" ht="22.5" x14ac:dyDescent="0.25">
      <c r="A224" s="240" t="s">
        <v>22</v>
      </c>
      <c r="B224" s="240" t="s">
        <v>441</v>
      </c>
      <c r="C224" s="240" t="s">
        <v>22</v>
      </c>
      <c r="D224" s="48">
        <v>1</v>
      </c>
      <c r="E224" s="46" t="s">
        <v>446</v>
      </c>
      <c r="F224" s="246" t="s">
        <v>177</v>
      </c>
      <c r="G224" s="246" t="s">
        <v>736</v>
      </c>
      <c r="H224" s="46" t="s">
        <v>447</v>
      </c>
      <c r="I224" s="19"/>
    </row>
    <row r="225" spans="1:9" ht="101.25" x14ac:dyDescent="0.25">
      <c r="A225" s="272" t="s">
        <v>22</v>
      </c>
      <c r="B225" s="273">
        <v>6</v>
      </c>
      <c r="C225" s="272" t="s">
        <v>22</v>
      </c>
      <c r="D225" s="273">
        <v>2</v>
      </c>
      <c r="E225" s="274" t="s">
        <v>565</v>
      </c>
      <c r="F225" s="274" t="s">
        <v>177</v>
      </c>
      <c r="G225" s="275" t="s">
        <v>737</v>
      </c>
      <c r="H225" s="152" t="s">
        <v>722</v>
      </c>
      <c r="I225" s="276" t="s">
        <v>225</v>
      </c>
    </row>
    <row r="226" spans="1:9" ht="45" x14ac:dyDescent="0.25">
      <c r="A226" s="210" t="s">
        <v>22</v>
      </c>
      <c r="B226" s="179">
        <v>6</v>
      </c>
      <c r="C226" s="210" t="s">
        <v>22</v>
      </c>
      <c r="D226" s="179">
        <v>3</v>
      </c>
      <c r="E226" s="274" t="s">
        <v>566</v>
      </c>
      <c r="F226" s="274" t="s">
        <v>177</v>
      </c>
      <c r="G226" s="275" t="s">
        <v>732</v>
      </c>
      <c r="H226" s="274" t="s">
        <v>567</v>
      </c>
      <c r="I226" s="277">
        <v>37408</v>
      </c>
    </row>
    <row r="227" spans="1:9" x14ac:dyDescent="0.25">
      <c r="A227" s="51" t="s">
        <v>22</v>
      </c>
      <c r="B227" s="51">
        <v>7</v>
      </c>
      <c r="C227" s="344" t="s">
        <v>546</v>
      </c>
      <c r="D227" s="344"/>
      <c r="E227" s="344"/>
      <c r="F227" s="344"/>
      <c r="G227" s="344"/>
      <c r="H227" s="344"/>
      <c r="I227" s="344"/>
    </row>
    <row r="228" spans="1:9" x14ac:dyDescent="0.25">
      <c r="A228" s="192" t="s">
        <v>22</v>
      </c>
      <c r="B228" s="192" t="s">
        <v>543</v>
      </c>
      <c r="C228" s="194">
        <v>1</v>
      </c>
      <c r="D228" s="193"/>
      <c r="E228" s="345" t="s">
        <v>547</v>
      </c>
      <c r="F228" s="345"/>
      <c r="G228" s="345"/>
      <c r="H228" s="345"/>
      <c r="I228" s="345"/>
    </row>
    <row r="229" spans="1:9" ht="36" x14ac:dyDescent="0.25">
      <c r="A229" s="211" t="s">
        <v>22</v>
      </c>
      <c r="B229" s="196">
        <v>7</v>
      </c>
      <c r="C229" s="194">
        <v>1</v>
      </c>
      <c r="D229" s="196">
        <v>1</v>
      </c>
      <c r="E229" s="195" t="s">
        <v>548</v>
      </c>
      <c r="F229" s="197" t="s">
        <v>549</v>
      </c>
      <c r="G229" s="197" t="s">
        <v>732</v>
      </c>
      <c r="H229" s="197" t="s">
        <v>550</v>
      </c>
      <c r="I229" s="280" t="s">
        <v>551</v>
      </c>
    </row>
    <row r="230" spans="1:9" ht="36" x14ac:dyDescent="0.25">
      <c r="A230" s="211" t="s">
        <v>22</v>
      </c>
      <c r="B230" s="196">
        <v>7</v>
      </c>
      <c r="C230" s="194">
        <v>1</v>
      </c>
      <c r="D230" s="196">
        <v>2</v>
      </c>
      <c r="E230" s="195" t="s">
        <v>552</v>
      </c>
      <c r="F230" s="197" t="s">
        <v>549</v>
      </c>
      <c r="G230" s="197" t="s">
        <v>732</v>
      </c>
      <c r="H230" s="197" t="s">
        <v>550</v>
      </c>
      <c r="I230" s="280" t="s">
        <v>551</v>
      </c>
    </row>
    <row r="231" spans="1:9" ht="36" x14ac:dyDescent="0.25">
      <c r="A231" s="211" t="s">
        <v>22</v>
      </c>
      <c r="B231" s="196">
        <v>7</v>
      </c>
      <c r="C231" s="194">
        <v>1</v>
      </c>
      <c r="D231" s="196">
        <v>3</v>
      </c>
      <c r="E231" s="195" t="s">
        <v>553</v>
      </c>
      <c r="F231" s="197" t="s">
        <v>549</v>
      </c>
      <c r="G231" s="197" t="s">
        <v>732</v>
      </c>
      <c r="H231" s="195" t="s">
        <v>553</v>
      </c>
      <c r="I231" s="280" t="s">
        <v>551</v>
      </c>
    </row>
    <row r="232" spans="1:9" ht="36" x14ac:dyDescent="0.25">
      <c r="A232" s="211" t="s">
        <v>22</v>
      </c>
      <c r="B232" s="196">
        <v>7</v>
      </c>
      <c r="C232" s="194">
        <v>1</v>
      </c>
      <c r="D232" s="196">
        <v>4</v>
      </c>
      <c r="E232" s="195" t="s">
        <v>554</v>
      </c>
      <c r="F232" s="197" t="s">
        <v>549</v>
      </c>
      <c r="G232" s="197" t="s">
        <v>732</v>
      </c>
      <c r="H232" s="195" t="s">
        <v>554</v>
      </c>
      <c r="I232" s="280" t="s">
        <v>551</v>
      </c>
    </row>
    <row r="233" spans="1:9" ht="36" x14ac:dyDescent="0.25">
      <c r="A233" s="211" t="s">
        <v>22</v>
      </c>
      <c r="B233" s="196">
        <v>7</v>
      </c>
      <c r="C233" s="194">
        <v>1</v>
      </c>
      <c r="D233" s="196">
        <v>5</v>
      </c>
      <c r="E233" s="195" t="s">
        <v>555</v>
      </c>
      <c r="F233" s="197" t="s">
        <v>549</v>
      </c>
      <c r="G233" s="197" t="s">
        <v>732</v>
      </c>
      <c r="H233" s="195" t="s">
        <v>555</v>
      </c>
      <c r="I233" s="280" t="s">
        <v>551</v>
      </c>
    </row>
    <row r="234" spans="1:9" ht="36" x14ac:dyDescent="0.25">
      <c r="A234" s="194">
        <v>1</v>
      </c>
      <c r="B234" s="196">
        <v>7</v>
      </c>
      <c r="C234" s="194">
        <v>1</v>
      </c>
      <c r="D234" s="196">
        <v>6</v>
      </c>
      <c r="E234" s="195" t="s">
        <v>556</v>
      </c>
      <c r="F234" s="197" t="s">
        <v>549</v>
      </c>
      <c r="G234" s="197" t="s">
        <v>732</v>
      </c>
      <c r="H234" s="195" t="s">
        <v>556</v>
      </c>
      <c r="I234" s="280" t="s">
        <v>551</v>
      </c>
    </row>
  </sheetData>
  <mergeCells count="75">
    <mergeCell ref="H98:H103"/>
    <mergeCell ref="A6:I6"/>
    <mergeCell ref="A8:D8"/>
    <mergeCell ref="E8:E9"/>
    <mergeCell ref="F8:F9"/>
    <mergeCell ref="G8:G9"/>
    <mergeCell ref="H8:H9"/>
    <mergeCell ref="I8:I9"/>
    <mergeCell ref="I98:I103"/>
    <mergeCell ref="G159:G160"/>
    <mergeCell ref="A98:A103"/>
    <mergeCell ref="B98:B103"/>
    <mergeCell ref="C98:C103"/>
    <mergeCell ref="A165:A166"/>
    <mergeCell ref="B165:B166"/>
    <mergeCell ref="C165:C166"/>
    <mergeCell ref="D165:D166"/>
    <mergeCell ref="F165:F166"/>
    <mergeCell ref="A159:A160"/>
    <mergeCell ref="B159:B160"/>
    <mergeCell ref="C159:C160"/>
    <mergeCell ref="D159:D160"/>
    <mergeCell ref="F159:F160"/>
    <mergeCell ref="D98:D103"/>
    <mergeCell ref="F98:F103"/>
    <mergeCell ref="H167:H168"/>
    <mergeCell ref="I167:I168"/>
    <mergeCell ref="A174:A175"/>
    <mergeCell ref="B174:B175"/>
    <mergeCell ref="C174:C175"/>
    <mergeCell ref="D174:D175"/>
    <mergeCell ref="E174:E175"/>
    <mergeCell ref="F174:F175"/>
    <mergeCell ref="A167:A168"/>
    <mergeCell ref="B167:B168"/>
    <mergeCell ref="C167:C168"/>
    <mergeCell ref="D167:D168"/>
    <mergeCell ref="F167:F168"/>
    <mergeCell ref="H178:H180"/>
    <mergeCell ref="A181:A183"/>
    <mergeCell ref="B181:B183"/>
    <mergeCell ref="C181:C183"/>
    <mergeCell ref="D181:D183"/>
    <mergeCell ref="F181:F183"/>
    <mergeCell ref="H181:H183"/>
    <mergeCell ref="A178:A180"/>
    <mergeCell ref="B178:B180"/>
    <mergeCell ref="C178:C180"/>
    <mergeCell ref="D178:D180"/>
    <mergeCell ref="F178:F180"/>
    <mergeCell ref="A188:A189"/>
    <mergeCell ref="B188:B189"/>
    <mergeCell ref="C188:C189"/>
    <mergeCell ref="D188:D189"/>
    <mergeCell ref="F188:F189"/>
    <mergeCell ref="H190:H191"/>
    <mergeCell ref="A196:A198"/>
    <mergeCell ref="B196:B198"/>
    <mergeCell ref="C196:C198"/>
    <mergeCell ref="D196:D198"/>
    <mergeCell ref="F196:F198"/>
    <mergeCell ref="H196:H197"/>
    <mergeCell ref="A190:A192"/>
    <mergeCell ref="B190:B192"/>
    <mergeCell ref="C190:C192"/>
    <mergeCell ref="D190:D192"/>
    <mergeCell ref="F190:F192"/>
    <mergeCell ref="C227:I227"/>
    <mergeCell ref="E228:I228"/>
    <mergeCell ref="A203:A204"/>
    <mergeCell ref="B203:B204"/>
    <mergeCell ref="C203:C204"/>
    <mergeCell ref="D203:D204"/>
    <mergeCell ref="F203:F204"/>
    <mergeCell ref="C223:I223"/>
  </mergeCells>
  <pageMargins left="0.7" right="0.7" top="0.75" bottom="0.75" header="0.3" footer="0.3"/>
  <pageSetup paperSize="9" scale="5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8"/>
  <sheetViews>
    <sheetView view="pageBreakPreview" zoomScale="60" zoomScaleNormal="100" workbookViewId="0">
      <selection activeCell="G14" sqref="G14"/>
    </sheetView>
  </sheetViews>
  <sheetFormatPr defaultRowHeight="15" x14ac:dyDescent="0.25"/>
  <cols>
    <col min="3" max="3" width="33.42578125" customWidth="1"/>
    <col min="4" max="4" width="14.28515625" customWidth="1"/>
    <col min="19" max="19" width="18.7109375" customWidth="1"/>
  </cols>
  <sheetData>
    <row r="1" spans="1:20" s="4" customFormat="1" ht="14.1" customHeight="1" x14ac:dyDescent="0.2">
      <c r="A1" s="2"/>
      <c r="B1" s="2"/>
      <c r="C1" s="2"/>
      <c r="D1" s="2"/>
      <c r="E1" s="2"/>
      <c r="F1" s="2"/>
      <c r="G1" s="2"/>
      <c r="H1" s="2"/>
      <c r="I1" s="15"/>
      <c r="J1" s="15"/>
      <c r="K1" s="15"/>
      <c r="L1" s="15" t="s">
        <v>383</v>
      </c>
      <c r="M1" s="15"/>
      <c r="N1" s="15"/>
      <c r="O1" s="15"/>
      <c r="P1" s="15"/>
      <c r="Q1" s="15"/>
      <c r="R1" s="15"/>
      <c r="S1" s="15"/>
      <c r="T1" s="15"/>
    </row>
    <row r="2" spans="1:20" s="4" customFormat="1" ht="14.1" customHeight="1" x14ac:dyDescent="0.2">
      <c r="A2" s="2"/>
      <c r="B2" s="120"/>
      <c r="C2" s="120"/>
      <c r="D2" s="120"/>
      <c r="E2" s="120"/>
      <c r="F2" s="120"/>
      <c r="G2" s="2"/>
      <c r="H2" s="2"/>
      <c r="I2" s="15"/>
      <c r="J2" s="15"/>
      <c r="K2" s="15"/>
      <c r="L2" s="15" t="s">
        <v>1</v>
      </c>
      <c r="M2" s="15"/>
      <c r="N2" s="15"/>
      <c r="O2" s="15"/>
      <c r="P2" s="15"/>
      <c r="Q2" s="15"/>
      <c r="R2" s="15"/>
      <c r="S2" s="15"/>
      <c r="T2" s="15"/>
    </row>
    <row r="3" spans="1:20" s="4" customFormat="1" ht="14.1" customHeight="1" x14ac:dyDescent="0.2">
      <c r="A3" s="2"/>
      <c r="B3" s="2"/>
      <c r="C3" s="2"/>
      <c r="D3" s="2"/>
      <c r="E3" s="2"/>
      <c r="F3" s="2"/>
      <c r="G3" s="2"/>
      <c r="H3" s="2"/>
      <c r="I3" s="15"/>
      <c r="J3" s="15"/>
      <c r="K3" s="15"/>
      <c r="L3" s="15" t="s">
        <v>682</v>
      </c>
      <c r="M3" s="15"/>
      <c r="N3" s="15"/>
      <c r="O3" s="15"/>
      <c r="P3" s="15"/>
      <c r="Q3" s="15"/>
      <c r="R3" s="15"/>
      <c r="S3" s="15"/>
      <c r="T3" s="15"/>
    </row>
    <row r="4" spans="1:20" s="4" customFormat="1" ht="14.1" customHeight="1" x14ac:dyDescent="0.2">
      <c r="A4" s="2"/>
      <c r="B4" s="2"/>
      <c r="C4" s="2"/>
      <c r="D4" s="2"/>
      <c r="E4" s="2"/>
      <c r="F4" s="2"/>
      <c r="G4" s="2"/>
      <c r="H4" s="2"/>
      <c r="I4" s="16"/>
      <c r="J4" s="16"/>
      <c r="K4" s="16"/>
      <c r="L4" s="16" t="s">
        <v>2</v>
      </c>
      <c r="M4" s="16"/>
      <c r="N4" s="16"/>
      <c r="O4" s="16"/>
      <c r="P4" s="16"/>
      <c r="Q4" s="16"/>
      <c r="R4" s="16"/>
      <c r="S4" s="16"/>
      <c r="T4" s="16"/>
    </row>
    <row r="5" spans="1:20" s="4" customFormat="1" ht="14.1" customHeight="1" x14ac:dyDescent="0.2">
      <c r="A5" s="2"/>
      <c r="B5" s="2"/>
      <c r="C5" s="13"/>
      <c r="D5" s="13"/>
      <c r="E5" s="13"/>
      <c r="F5" s="13"/>
      <c r="G5" s="13"/>
      <c r="H5" s="13"/>
      <c r="I5" s="16"/>
      <c r="J5" s="16"/>
      <c r="K5" s="16"/>
      <c r="L5" s="16" t="s">
        <v>739</v>
      </c>
      <c r="M5" s="16"/>
      <c r="N5" s="16"/>
      <c r="O5" s="16"/>
      <c r="P5" s="16"/>
      <c r="Q5" s="16"/>
      <c r="R5" s="16"/>
      <c r="S5" s="16"/>
      <c r="T5" s="16"/>
    </row>
    <row r="6" spans="1:20" s="4" customFormat="1" ht="15.75" customHeight="1" x14ac:dyDescent="0.2">
      <c r="A6" s="370" t="s">
        <v>384</v>
      </c>
      <c r="B6" s="371"/>
      <c r="C6" s="371"/>
      <c r="D6" s="371"/>
      <c r="E6" s="371"/>
      <c r="F6" s="371"/>
      <c r="G6" s="371"/>
      <c r="H6" s="371"/>
      <c r="I6" s="371"/>
      <c r="J6" s="371"/>
      <c r="K6" s="371"/>
      <c r="L6" s="371"/>
      <c r="M6" s="371"/>
      <c r="N6" s="371"/>
      <c r="O6" s="371"/>
      <c r="P6" s="371"/>
      <c r="Q6" s="371"/>
      <c r="R6" s="371"/>
      <c r="S6" s="371"/>
    </row>
    <row r="7" spans="1:20" s="4" customFormat="1" ht="9" customHeight="1" x14ac:dyDescent="0.2">
      <c r="A7" s="2"/>
      <c r="B7" s="2"/>
      <c r="C7" s="13"/>
      <c r="D7" s="13"/>
      <c r="E7" s="13"/>
      <c r="F7" s="13"/>
      <c r="G7" s="13"/>
      <c r="H7" s="13"/>
      <c r="I7" s="13"/>
      <c r="J7" s="13"/>
      <c r="K7" s="13"/>
      <c r="L7" s="13"/>
      <c r="M7" s="13"/>
      <c r="N7" s="13"/>
      <c r="O7" s="13"/>
      <c r="P7" s="297"/>
      <c r="Q7" s="297"/>
      <c r="R7" s="13"/>
      <c r="S7" s="13"/>
    </row>
    <row r="8" spans="1:20" ht="16.5" customHeight="1" x14ac:dyDescent="0.25">
      <c r="A8" s="372" t="s">
        <v>4</v>
      </c>
      <c r="B8" s="372"/>
      <c r="C8" s="367" t="s">
        <v>385</v>
      </c>
      <c r="D8" s="367" t="s">
        <v>386</v>
      </c>
      <c r="E8" s="341" t="s">
        <v>387</v>
      </c>
      <c r="F8" s="342"/>
      <c r="G8" s="342"/>
      <c r="H8" s="342"/>
      <c r="I8" s="342"/>
      <c r="J8" s="342"/>
      <c r="K8" s="342"/>
      <c r="L8" s="342"/>
      <c r="M8" s="342"/>
      <c r="N8" s="342"/>
      <c r="O8" s="342"/>
      <c r="P8" s="342"/>
      <c r="Q8" s="342"/>
      <c r="R8" s="343"/>
      <c r="S8" s="367" t="s">
        <v>388</v>
      </c>
    </row>
    <row r="9" spans="1:20" ht="33.75" customHeight="1" x14ac:dyDescent="0.25">
      <c r="A9" s="373"/>
      <c r="B9" s="373"/>
      <c r="C9" s="374" t="s">
        <v>389</v>
      </c>
      <c r="D9" s="374" t="s">
        <v>386</v>
      </c>
      <c r="E9" s="367" t="s">
        <v>11</v>
      </c>
      <c r="F9" s="367" t="s">
        <v>12</v>
      </c>
      <c r="G9" s="367" t="s">
        <v>13</v>
      </c>
      <c r="H9" s="367" t="s">
        <v>14</v>
      </c>
      <c r="I9" s="367" t="s">
        <v>15</v>
      </c>
      <c r="J9" s="367" t="s">
        <v>16</v>
      </c>
      <c r="K9" s="367" t="s">
        <v>498</v>
      </c>
      <c r="L9" s="367" t="s">
        <v>521</v>
      </c>
      <c r="M9" s="367" t="s">
        <v>522</v>
      </c>
      <c r="N9" s="367" t="s">
        <v>523</v>
      </c>
      <c r="O9" s="367" t="s">
        <v>583</v>
      </c>
      <c r="P9" s="367" t="s">
        <v>712</v>
      </c>
      <c r="Q9" s="367" t="s">
        <v>740</v>
      </c>
      <c r="R9" s="367" t="s">
        <v>741</v>
      </c>
      <c r="S9" s="374" t="s">
        <v>100</v>
      </c>
    </row>
    <row r="10" spans="1:20" ht="18" customHeight="1" thickBot="1" x14ac:dyDescent="0.3">
      <c r="A10" s="70" t="s">
        <v>17</v>
      </c>
      <c r="B10" s="70" t="s">
        <v>18</v>
      </c>
      <c r="C10" s="368"/>
      <c r="D10" s="368"/>
      <c r="E10" s="368"/>
      <c r="F10" s="368"/>
      <c r="G10" s="368"/>
      <c r="H10" s="368"/>
      <c r="I10" s="368"/>
      <c r="J10" s="368"/>
      <c r="K10" s="368"/>
      <c r="L10" s="368"/>
      <c r="M10" s="368"/>
      <c r="N10" s="368"/>
      <c r="O10" s="368"/>
      <c r="P10" s="368"/>
      <c r="Q10" s="368"/>
      <c r="R10" s="368"/>
      <c r="S10" s="368"/>
    </row>
    <row r="11" spans="1:20" ht="14.1" customHeight="1" thickBot="1" x14ac:dyDescent="0.3">
      <c r="A11" s="75" t="s">
        <v>22</v>
      </c>
      <c r="B11" s="76" t="s">
        <v>23</v>
      </c>
      <c r="C11" s="362" t="s">
        <v>24</v>
      </c>
      <c r="D11" s="362"/>
      <c r="E11" s="362"/>
      <c r="F11" s="362"/>
      <c r="G11" s="362"/>
      <c r="H11" s="362"/>
      <c r="I11" s="362"/>
      <c r="J11" s="362"/>
      <c r="K11" s="369"/>
      <c r="L11" s="369"/>
      <c r="M11" s="369"/>
      <c r="N11" s="369"/>
      <c r="O11" s="369"/>
      <c r="P11" s="369"/>
      <c r="Q11" s="369"/>
      <c r="R11" s="369"/>
      <c r="S11" s="363"/>
    </row>
    <row r="12" spans="1:20" ht="46.5" customHeight="1" thickBot="1" x14ac:dyDescent="0.3">
      <c r="A12" s="77" t="s">
        <v>22</v>
      </c>
      <c r="B12" s="77" t="s">
        <v>23</v>
      </c>
      <c r="C12" s="78" t="s">
        <v>684</v>
      </c>
      <c r="D12" s="79" t="s">
        <v>390</v>
      </c>
      <c r="E12" s="80">
        <v>131.85</v>
      </c>
      <c r="F12" s="80">
        <v>131.85</v>
      </c>
      <c r="G12" s="80">
        <v>96.2</v>
      </c>
      <c r="H12" s="80">
        <v>0</v>
      </c>
      <c r="I12" s="80">
        <v>0</v>
      </c>
      <c r="J12" s="80">
        <v>0</v>
      </c>
      <c r="K12" s="80">
        <v>0</v>
      </c>
      <c r="L12" s="80">
        <v>0</v>
      </c>
      <c r="M12" s="80">
        <v>0</v>
      </c>
      <c r="N12" s="80">
        <v>0</v>
      </c>
      <c r="O12" s="80"/>
      <c r="P12" s="80"/>
      <c r="Q12" s="80"/>
      <c r="R12" s="80">
        <v>0</v>
      </c>
      <c r="S12" s="78" t="s">
        <v>391</v>
      </c>
    </row>
    <row r="13" spans="1:20" ht="14.1" customHeight="1" thickBot="1" x14ac:dyDescent="0.3">
      <c r="A13" s="75" t="s">
        <v>22</v>
      </c>
      <c r="B13" s="76" t="s">
        <v>44</v>
      </c>
      <c r="C13" s="362" t="s">
        <v>45</v>
      </c>
      <c r="D13" s="362"/>
      <c r="E13" s="362"/>
      <c r="F13" s="362"/>
      <c r="G13" s="362"/>
      <c r="H13" s="362"/>
      <c r="I13" s="362"/>
      <c r="J13" s="362"/>
      <c r="K13" s="369"/>
      <c r="L13" s="369"/>
      <c r="M13" s="369"/>
      <c r="N13" s="369"/>
      <c r="O13" s="369"/>
      <c r="P13" s="369"/>
      <c r="Q13" s="369"/>
      <c r="R13" s="369"/>
      <c r="S13" s="363"/>
    </row>
    <row r="14" spans="1:20" ht="47.25" customHeight="1" thickBot="1" x14ac:dyDescent="0.3">
      <c r="A14" s="77" t="s">
        <v>22</v>
      </c>
      <c r="B14" s="77" t="s">
        <v>44</v>
      </c>
      <c r="C14" s="78" t="s">
        <v>683</v>
      </c>
      <c r="D14" s="79" t="s">
        <v>390</v>
      </c>
      <c r="E14" s="199">
        <v>819.75</v>
      </c>
      <c r="F14" s="199">
        <v>819.75</v>
      </c>
      <c r="G14" s="199">
        <v>747</v>
      </c>
      <c r="H14" s="111">
        <v>0</v>
      </c>
      <c r="I14" s="111">
        <v>0</v>
      </c>
      <c r="J14" s="111">
        <v>0</v>
      </c>
      <c r="K14" s="111">
        <v>0</v>
      </c>
      <c r="L14" s="111">
        <v>0</v>
      </c>
      <c r="M14" s="111">
        <v>0</v>
      </c>
      <c r="N14" s="111">
        <v>0</v>
      </c>
      <c r="O14" s="111"/>
      <c r="P14" s="111"/>
      <c r="Q14" s="111"/>
      <c r="R14" s="111">
        <v>0</v>
      </c>
      <c r="S14" s="78" t="s">
        <v>391</v>
      </c>
    </row>
    <row r="15" spans="1:20" ht="14.1" customHeight="1" thickBot="1" x14ac:dyDescent="0.3">
      <c r="A15" s="75" t="s">
        <v>22</v>
      </c>
      <c r="B15" s="76" t="s">
        <v>69</v>
      </c>
      <c r="C15" s="362" t="s">
        <v>70</v>
      </c>
      <c r="D15" s="362"/>
      <c r="E15" s="362"/>
      <c r="F15" s="362"/>
      <c r="G15" s="362"/>
      <c r="H15" s="362"/>
      <c r="I15" s="362"/>
      <c r="J15" s="362"/>
      <c r="K15" s="369"/>
      <c r="L15" s="369"/>
      <c r="M15" s="369"/>
      <c r="N15" s="369"/>
      <c r="O15" s="369"/>
      <c r="P15" s="369"/>
      <c r="Q15" s="369"/>
      <c r="R15" s="369"/>
      <c r="S15" s="363"/>
    </row>
    <row r="16" spans="1:20" ht="46.5" customHeight="1" thickBot="1" x14ac:dyDescent="0.3">
      <c r="A16" s="71" t="s">
        <v>22</v>
      </c>
      <c r="B16" s="71" t="s">
        <v>69</v>
      </c>
      <c r="C16" s="72" t="s">
        <v>685</v>
      </c>
      <c r="D16" s="73" t="s">
        <v>390</v>
      </c>
      <c r="E16" s="74"/>
      <c r="F16" s="74"/>
      <c r="G16" s="74">
        <v>8.6999999999999993</v>
      </c>
      <c r="H16" s="74">
        <v>0</v>
      </c>
      <c r="I16" s="74">
        <v>0</v>
      </c>
      <c r="J16" s="74">
        <v>0</v>
      </c>
      <c r="K16" s="111">
        <v>0</v>
      </c>
      <c r="L16" s="111">
        <v>0</v>
      </c>
      <c r="M16" s="111">
        <v>0</v>
      </c>
      <c r="N16" s="111">
        <v>0</v>
      </c>
      <c r="O16" s="111"/>
      <c r="P16" s="111"/>
      <c r="Q16" s="111"/>
      <c r="R16" s="111">
        <v>0</v>
      </c>
      <c r="S16" s="72" t="s">
        <v>391</v>
      </c>
    </row>
    <row r="17" spans="1:19" ht="17.25" customHeight="1" thickBot="1" x14ac:dyDescent="0.3">
      <c r="A17" s="83" t="s">
        <v>22</v>
      </c>
      <c r="B17" s="84" t="s">
        <v>161</v>
      </c>
      <c r="C17" s="362" t="s">
        <v>450</v>
      </c>
      <c r="D17" s="362"/>
      <c r="E17" s="362"/>
      <c r="F17" s="362"/>
      <c r="G17" s="362"/>
      <c r="H17" s="362"/>
      <c r="I17" s="362"/>
      <c r="J17" s="362"/>
      <c r="K17" s="369"/>
      <c r="L17" s="369"/>
      <c r="M17" s="369"/>
      <c r="N17" s="369"/>
      <c r="O17" s="369"/>
      <c r="P17" s="369"/>
      <c r="Q17" s="369"/>
      <c r="R17" s="369"/>
      <c r="S17" s="363"/>
    </row>
    <row r="18" spans="1:19" ht="32.25" customHeight="1" thickBot="1" x14ac:dyDescent="0.3">
      <c r="A18" s="71" t="s">
        <v>22</v>
      </c>
      <c r="B18" s="71" t="s">
        <v>161</v>
      </c>
      <c r="C18" s="72"/>
      <c r="D18" s="73"/>
      <c r="E18" s="74"/>
      <c r="F18" s="74"/>
      <c r="G18" s="74"/>
      <c r="H18" s="74"/>
      <c r="I18" s="74"/>
      <c r="J18" s="74"/>
      <c r="K18" s="74"/>
      <c r="L18" s="74"/>
      <c r="M18" s="74"/>
      <c r="N18" s="74"/>
      <c r="O18" s="74"/>
      <c r="P18" s="74"/>
      <c r="Q18" s="74"/>
      <c r="R18" s="74"/>
      <c r="S18" s="72"/>
    </row>
    <row r="19" spans="1:19" ht="18" customHeight="1" thickBot="1" x14ac:dyDescent="0.3">
      <c r="A19" s="83" t="s">
        <v>22</v>
      </c>
      <c r="B19" s="84" t="s">
        <v>87</v>
      </c>
      <c r="C19" s="362" t="s">
        <v>88</v>
      </c>
      <c r="D19" s="362"/>
      <c r="E19" s="362"/>
      <c r="F19" s="362"/>
      <c r="G19" s="362"/>
      <c r="H19" s="362"/>
      <c r="I19" s="362"/>
      <c r="J19" s="362"/>
      <c r="K19" s="369"/>
      <c r="L19" s="369"/>
      <c r="M19" s="369"/>
      <c r="N19" s="369"/>
      <c r="O19" s="369"/>
      <c r="P19" s="369"/>
      <c r="Q19" s="369"/>
      <c r="R19" s="369"/>
      <c r="S19" s="363"/>
    </row>
    <row r="20" spans="1:19" ht="55.5" customHeight="1" thickBot="1" x14ac:dyDescent="0.3">
      <c r="A20" s="77" t="s">
        <v>22</v>
      </c>
      <c r="B20" s="77" t="s">
        <v>87</v>
      </c>
      <c r="C20" s="78" t="s">
        <v>685</v>
      </c>
      <c r="D20" s="79" t="s">
        <v>390</v>
      </c>
      <c r="E20" s="80">
        <v>16.5</v>
      </c>
      <c r="F20" s="80">
        <v>16.5</v>
      </c>
      <c r="G20" s="80">
        <v>15.7</v>
      </c>
      <c r="H20" s="80">
        <v>0</v>
      </c>
      <c r="I20" s="80">
        <v>0</v>
      </c>
      <c r="J20" s="80">
        <v>0</v>
      </c>
      <c r="K20" s="199">
        <v>0</v>
      </c>
      <c r="L20" s="199">
        <v>0</v>
      </c>
      <c r="M20" s="199">
        <v>0</v>
      </c>
      <c r="N20" s="199">
        <v>0</v>
      </c>
      <c r="O20" s="199"/>
      <c r="P20" s="199"/>
      <c r="Q20" s="199"/>
      <c r="R20" s="199">
        <v>0</v>
      </c>
      <c r="S20" s="78" t="s">
        <v>391</v>
      </c>
    </row>
    <row r="21" spans="1:19" ht="15.75" thickBot="1" x14ac:dyDescent="0.3">
      <c r="A21" s="81" t="s">
        <v>22</v>
      </c>
      <c r="B21" s="82">
        <v>6</v>
      </c>
      <c r="C21" s="364" t="s">
        <v>442</v>
      </c>
      <c r="D21" s="365"/>
      <c r="E21" s="365"/>
      <c r="F21" s="365"/>
      <c r="G21" s="365"/>
      <c r="H21" s="365"/>
      <c r="I21" s="365"/>
      <c r="J21" s="365"/>
      <c r="K21" s="365"/>
      <c r="L21" s="365"/>
      <c r="M21" s="365"/>
      <c r="N21" s="365"/>
      <c r="O21" s="365"/>
      <c r="P21" s="365"/>
      <c r="Q21" s="365"/>
      <c r="R21" s="365"/>
      <c r="S21" s="366"/>
    </row>
    <row r="22" spans="1:19" ht="57" thickBot="1" x14ac:dyDescent="0.3">
      <c r="A22" s="54" t="s">
        <v>22</v>
      </c>
      <c r="B22" s="54">
        <v>6</v>
      </c>
      <c r="C22" s="55" t="s">
        <v>443</v>
      </c>
      <c r="D22" s="55" t="s">
        <v>445</v>
      </c>
      <c r="E22" s="85"/>
      <c r="F22" s="85"/>
      <c r="G22" s="85"/>
      <c r="H22" s="85"/>
      <c r="I22" s="85"/>
      <c r="J22" s="85"/>
      <c r="K22" s="85"/>
      <c r="L22" s="85"/>
      <c r="M22" s="85"/>
      <c r="N22" s="85"/>
      <c r="O22" s="85"/>
      <c r="P22" s="85"/>
      <c r="Q22" s="85"/>
      <c r="R22" s="85"/>
      <c r="S22" s="86" t="s">
        <v>444</v>
      </c>
    </row>
    <row r="23" spans="1:19" ht="15.75" thickBot="1" x14ac:dyDescent="0.3">
      <c r="A23" s="75" t="s">
        <v>22</v>
      </c>
      <c r="B23" s="76" t="s">
        <v>543</v>
      </c>
      <c r="C23" s="362" t="s">
        <v>546</v>
      </c>
      <c r="D23" s="362"/>
      <c r="E23" s="362"/>
      <c r="F23" s="362"/>
      <c r="G23" s="362"/>
      <c r="H23" s="362"/>
      <c r="I23" s="362"/>
      <c r="J23" s="362"/>
      <c r="K23" s="363"/>
      <c r="L23" s="198"/>
      <c r="M23" s="198"/>
      <c r="N23" s="198"/>
      <c r="O23" s="198"/>
      <c r="P23" s="198"/>
      <c r="Q23" s="198"/>
      <c r="R23" s="198"/>
      <c r="S23" s="198"/>
    </row>
    <row r="24" spans="1:19" ht="47.25" customHeight="1" x14ac:dyDescent="0.25">
      <c r="A24" s="77" t="s">
        <v>22</v>
      </c>
      <c r="B24" s="77" t="s">
        <v>543</v>
      </c>
      <c r="C24" s="188" t="s">
        <v>546</v>
      </c>
      <c r="D24" s="79"/>
      <c r="E24" s="80">
        <v>0</v>
      </c>
      <c r="F24" s="80">
        <v>0</v>
      </c>
      <c r="G24" s="80">
        <v>0</v>
      </c>
      <c r="H24" s="80">
        <v>0</v>
      </c>
      <c r="I24" s="80">
        <v>0</v>
      </c>
      <c r="J24" s="80">
        <v>0</v>
      </c>
      <c r="K24" s="200">
        <v>0</v>
      </c>
      <c r="L24" s="201">
        <v>0</v>
      </c>
      <c r="M24" s="201">
        <v>0</v>
      </c>
      <c r="N24" s="201">
        <v>0</v>
      </c>
      <c r="O24" s="231"/>
      <c r="P24" s="231"/>
      <c r="Q24" s="231"/>
      <c r="R24" s="231">
        <v>0</v>
      </c>
      <c r="S24" s="86" t="s">
        <v>444</v>
      </c>
    </row>
    <row r="25" spans="1:19" x14ac:dyDescent="0.25">
      <c r="A25" s="159"/>
      <c r="B25" s="159"/>
      <c r="C25" s="159" t="s">
        <v>496</v>
      </c>
      <c r="D25" s="159"/>
      <c r="E25" s="159">
        <f t="shared" ref="E25:J25" si="0">E22+E20+E18+E16+E14+E12</f>
        <v>968.1</v>
      </c>
      <c r="F25" s="159">
        <f t="shared" si="0"/>
        <v>968.1</v>
      </c>
      <c r="G25" s="159">
        <f t="shared" si="0"/>
        <v>867.6</v>
      </c>
      <c r="H25" s="159">
        <f t="shared" si="0"/>
        <v>0</v>
      </c>
      <c r="I25" s="159">
        <f t="shared" si="0"/>
        <v>0</v>
      </c>
      <c r="J25" s="159">
        <f t="shared" si="0"/>
        <v>0</v>
      </c>
      <c r="K25" s="111">
        <v>0</v>
      </c>
      <c r="L25" s="111">
        <v>0</v>
      </c>
      <c r="M25" s="111">
        <v>0</v>
      </c>
      <c r="N25" s="111">
        <v>0</v>
      </c>
      <c r="O25" s="111"/>
      <c r="P25" s="111"/>
      <c r="Q25" s="111"/>
      <c r="R25" s="111">
        <v>0</v>
      </c>
      <c r="S25" s="159"/>
    </row>
    <row r="28" spans="1:19" x14ac:dyDescent="0.25">
      <c r="F28" s="47"/>
    </row>
  </sheetData>
  <mergeCells count="27">
    <mergeCell ref="A6:S6"/>
    <mergeCell ref="A8:B9"/>
    <mergeCell ref="C8:C10"/>
    <mergeCell ref="D8:D10"/>
    <mergeCell ref="S8:S10"/>
    <mergeCell ref="E9:E10"/>
    <mergeCell ref="R9:R10"/>
    <mergeCell ref="E8:R8"/>
    <mergeCell ref="J9:J10"/>
    <mergeCell ref="P9:P10"/>
    <mergeCell ref="Q9:Q10"/>
    <mergeCell ref="C23:K23"/>
    <mergeCell ref="C21:S21"/>
    <mergeCell ref="L9:L10"/>
    <mergeCell ref="C13:S13"/>
    <mergeCell ref="C15:S15"/>
    <mergeCell ref="C17:S17"/>
    <mergeCell ref="F9:F10"/>
    <mergeCell ref="I9:I10"/>
    <mergeCell ref="G9:G10"/>
    <mergeCell ref="C11:S11"/>
    <mergeCell ref="C19:S19"/>
    <mergeCell ref="K9:K10"/>
    <mergeCell ref="H9:H10"/>
    <mergeCell ref="M9:M10"/>
    <mergeCell ref="O9:O10"/>
    <mergeCell ref="N9:N10"/>
  </mergeCells>
  <pageMargins left="0.25" right="0.25" top="0.75" bottom="0.75" header="0.3" footer="0.3"/>
  <pageSetup paperSize="9" scale="67"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7"/>
  <sheetViews>
    <sheetView view="pageBreakPreview" topLeftCell="A43" zoomScale="91" zoomScaleNormal="100" zoomScaleSheetLayoutView="91" workbookViewId="0">
      <selection activeCell="Q20" sqref="Q20"/>
    </sheetView>
  </sheetViews>
  <sheetFormatPr defaultRowHeight="15" x14ac:dyDescent="0.25"/>
  <cols>
    <col min="1" max="1" width="6" customWidth="1"/>
    <col min="2" max="2" width="6.140625" customWidth="1"/>
    <col min="3" max="3" width="5.28515625" customWidth="1"/>
    <col min="4" max="4" width="20.42578125" customWidth="1"/>
    <col min="5" max="5" width="14" customWidth="1"/>
    <col min="6" max="6" width="10.42578125" bestFit="1" customWidth="1"/>
    <col min="18" max="18" width="10.42578125" bestFit="1" customWidth="1"/>
  </cols>
  <sheetData>
    <row r="1" spans="1:20" s="4" customFormat="1" ht="14.1" customHeight="1" x14ac:dyDescent="0.2">
      <c r="A1" s="2"/>
      <c r="B1" s="2"/>
      <c r="C1" s="2"/>
      <c r="D1" s="2"/>
      <c r="E1" s="2"/>
      <c r="F1" s="2"/>
      <c r="G1" s="2"/>
      <c r="I1" s="3"/>
      <c r="J1" s="2"/>
      <c r="K1" s="3" t="s">
        <v>392</v>
      </c>
      <c r="L1" s="2"/>
      <c r="M1" s="2"/>
    </row>
    <row r="2" spans="1:20" s="4" customFormat="1" ht="14.1" customHeight="1" x14ac:dyDescent="0.2">
      <c r="A2" s="2"/>
      <c r="B2" s="2"/>
      <c r="C2" s="2"/>
      <c r="D2" s="2"/>
      <c r="E2" s="2"/>
      <c r="F2" s="2"/>
      <c r="G2" s="2"/>
      <c r="I2" s="3"/>
      <c r="J2" s="2"/>
      <c r="K2" s="3" t="s">
        <v>1</v>
      </c>
      <c r="L2" s="2"/>
      <c r="M2" s="2"/>
    </row>
    <row r="3" spans="1:20" s="4" customFormat="1" ht="13.5" customHeight="1" x14ac:dyDescent="0.2">
      <c r="A3" s="2"/>
      <c r="B3" s="2"/>
      <c r="C3" s="2"/>
      <c r="D3" s="2"/>
      <c r="E3" s="2"/>
      <c r="F3" s="2"/>
      <c r="G3" s="2"/>
      <c r="I3" s="3"/>
      <c r="J3" s="2"/>
      <c r="K3" s="3" t="s">
        <v>682</v>
      </c>
      <c r="L3" s="2"/>
      <c r="M3" s="2"/>
    </row>
    <row r="4" spans="1:20" s="4" customFormat="1" ht="14.1" customHeight="1" x14ac:dyDescent="0.2">
      <c r="A4" s="2"/>
      <c r="B4" s="2"/>
      <c r="C4" s="2"/>
      <c r="D4" s="2"/>
      <c r="E4" s="2"/>
      <c r="F4" s="2"/>
      <c r="G4" s="2"/>
      <c r="J4" s="2"/>
      <c r="K4" s="4" t="s">
        <v>2</v>
      </c>
      <c r="L4" s="2"/>
      <c r="M4" s="2"/>
    </row>
    <row r="5" spans="1:20" s="4" customFormat="1" ht="14.1" customHeight="1" x14ac:dyDescent="0.2">
      <c r="A5" s="2"/>
      <c r="B5" s="2"/>
      <c r="C5" s="2"/>
      <c r="D5" s="13"/>
      <c r="E5" s="13"/>
      <c r="F5" s="13"/>
      <c r="G5" s="13"/>
      <c r="J5" s="13"/>
      <c r="K5" s="4" t="s">
        <v>739</v>
      </c>
      <c r="L5" s="13"/>
      <c r="M5" s="2"/>
    </row>
    <row r="6" spans="1:20" s="4" customFormat="1" ht="14.1" customHeight="1" x14ac:dyDescent="0.2">
      <c r="A6" s="2"/>
      <c r="B6" s="2"/>
      <c r="C6" s="2"/>
      <c r="D6" s="13"/>
      <c r="E6" s="13"/>
      <c r="F6" s="13"/>
      <c r="G6" s="13"/>
      <c r="H6" s="13"/>
      <c r="I6" s="13"/>
      <c r="J6" s="13"/>
      <c r="K6" s="3"/>
    </row>
    <row r="7" spans="1:20" s="4" customFormat="1" ht="14.1" customHeight="1" x14ac:dyDescent="0.2">
      <c r="A7" s="375" t="s">
        <v>393</v>
      </c>
      <c r="B7" s="328"/>
      <c r="C7" s="328"/>
      <c r="D7" s="328"/>
      <c r="E7" s="328"/>
      <c r="F7" s="328"/>
      <c r="G7" s="328"/>
      <c r="H7" s="328"/>
      <c r="I7" s="328"/>
      <c r="J7" s="328"/>
      <c r="K7" s="328"/>
    </row>
    <row r="8" spans="1:20" s="4" customFormat="1" ht="14.1" customHeight="1" x14ac:dyDescent="0.2">
      <c r="A8" s="2"/>
      <c r="B8" s="2"/>
      <c r="C8" s="2"/>
      <c r="D8" s="13"/>
      <c r="E8" s="13"/>
      <c r="F8" s="13"/>
      <c r="G8" s="13"/>
      <c r="H8" s="13"/>
      <c r="I8" s="13"/>
      <c r="J8" s="13"/>
      <c r="K8" s="13"/>
    </row>
    <row r="9" spans="1:20" ht="33.75" x14ac:dyDescent="0.25">
      <c r="A9" s="372" t="s">
        <v>4</v>
      </c>
      <c r="B9" s="372"/>
      <c r="C9" s="367" t="s">
        <v>394</v>
      </c>
      <c r="D9" s="6" t="s">
        <v>395</v>
      </c>
      <c r="E9" s="367" t="s">
        <v>396</v>
      </c>
      <c r="F9" s="367" t="s">
        <v>397</v>
      </c>
      <c r="G9" s="367" t="s">
        <v>11</v>
      </c>
      <c r="H9" s="367" t="s">
        <v>12</v>
      </c>
      <c r="I9" s="367" t="s">
        <v>13</v>
      </c>
      <c r="J9" s="367" t="s">
        <v>14</v>
      </c>
      <c r="K9" s="367" t="s">
        <v>15</v>
      </c>
      <c r="L9" s="341" t="s">
        <v>16</v>
      </c>
      <c r="M9" s="367" t="s">
        <v>498</v>
      </c>
      <c r="N9" s="367" t="s">
        <v>521</v>
      </c>
      <c r="O9" s="367" t="s">
        <v>522</v>
      </c>
      <c r="P9" s="367" t="s">
        <v>523</v>
      </c>
      <c r="Q9" s="367" t="s">
        <v>583</v>
      </c>
      <c r="R9" s="367" t="s">
        <v>712</v>
      </c>
      <c r="S9" s="367" t="s">
        <v>740</v>
      </c>
      <c r="T9" s="367" t="s">
        <v>741</v>
      </c>
    </row>
    <row r="10" spans="1:20" ht="21.75" customHeight="1" x14ac:dyDescent="0.25">
      <c r="A10" s="6" t="s">
        <v>17</v>
      </c>
      <c r="B10" s="6" t="s">
        <v>18</v>
      </c>
      <c r="C10" s="376"/>
      <c r="D10" s="17" t="s">
        <v>389</v>
      </c>
      <c r="E10" s="374" t="s">
        <v>386</v>
      </c>
      <c r="F10" s="374"/>
      <c r="G10" s="374"/>
      <c r="H10" s="374"/>
      <c r="I10" s="374"/>
      <c r="J10" s="374"/>
      <c r="K10" s="374"/>
      <c r="L10" s="380"/>
      <c r="M10" s="374"/>
      <c r="N10" s="374"/>
      <c r="O10" s="374"/>
      <c r="P10" s="374"/>
      <c r="Q10" s="374"/>
      <c r="R10" s="374"/>
      <c r="S10" s="374"/>
      <c r="T10" s="374"/>
    </row>
    <row r="11" spans="1:20" ht="14.1" customHeight="1" x14ac:dyDescent="0.25">
      <c r="A11" s="57" t="s">
        <v>22</v>
      </c>
      <c r="B11" s="99">
        <v>1</v>
      </c>
      <c r="C11" s="99"/>
      <c r="D11" s="381" t="s">
        <v>24</v>
      </c>
      <c r="E11" s="381"/>
      <c r="F11" s="381"/>
      <c r="G11" s="381"/>
      <c r="H11" s="381"/>
      <c r="I11" s="381"/>
      <c r="J11" s="381"/>
      <c r="K11" s="381"/>
      <c r="L11" s="121"/>
      <c r="M11" s="19"/>
      <c r="N11" s="19"/>
      <c r="O11" s="19"/>
      <c r="P11" s="19"/>
      <c r="Q11" s="19"/>
      <c r="R11" s="19"/>
      <c r="S11" s="19"/>
      <c r="T11" s="19"/>
    </row>
    <row r="12" spans="1:20" ht="42.75" customHeight="1" x14ac:dyDescent="0.25">
      <c r="A12" s="377" t="s">
        <v>22</v>
      </c>
      <c r="B12" s="377" t="s">
        <v>23</v>
      </c>
      <c r="C12" s="377" t="s">
        <v>398</v>
      </c>
      <c r="D12" s="20" t="s">
        <v>399</v>
      </c>
      <c r="E12" s="20" t="s">
        <v>400</v>
      </c>
      <c r="F12" s="21" t="s">
        <v>74</v>
      </c>
      <c r="G12" s="22">
        <v>585</v>
      </c>
      <c r="H12" s="22">
        <v>574</v>
      </c>
      <c r="I12" s="22">
        <v>546</v>
      </c>
      <c r="J12" s="22">
        <v>543</v>
      </c>
      <c r="K12" s="22">
        <v>501</v>
      </c>
      <c r="L12" s="122">
        <v>448</v>
      </c>
      <c r="M12" s="22">
        <v>357</v>
      </c>
      <c r="N12" s="22">
        <v>318</v>
      </c>
      <c r="O12" s="22">
        <v>308</v>
      </c>
      <c r="P12" s="22">
        <v>276</v>
      </c>
      <c r="Q12" s="22">
        <v>243</v>
      </c>
      <c r="R12" s="22">
        <v>226</v>
      </c>
      <c r="S12" s="22">
        <v>226</v>
      </c>
      <c r="T12" s="22">
        <v>226</v>
      </c>
    </row>
    <row r="13" spans="1:20" ht="84.75" customHeight="1" x14ac:dyDescent="0.25">
      <c r="A13" s="378"/>
      <c r="B13" s="378" t="s">
        <v>23</v>
      </c>
      <c r="C13" s="378"/>
      <c r="D13" s="23" t="s">
        <v>401</v>
      </c>
      <c r="E13" s="20" t="s">
        <v>692</v>
      </c>
      <c r="F13" s="21" t="s">
        <v>65</v>
      </c>
      <c r="G13" s="22">
        <v>53530.8</v>
      </c>
      <c r="H13" s="22">
        <v>54810.8</v>
      </c>
      <c r="I13" s="22">
        <v>54270.7</v>
      </c>
      <c r="J13" s="22">
        <v>65870</v>
      </c>
      <c r="K13" s="22">
        <v>63364</v>
      </c>
      <c r="L13" s="122">
        <v>69138.100000000006</v>
      </c>
      <c r="M13" s="22">
        <v>74557.2</v>
      </c>
      <c r="N13" s="22">
        <v>56030.2</v>
      </c>
      <c r="O13" s="22">
        <v>54540.7</v>
      </c>
      <c r="P13" s="22">
        <v>50852</v>
      </c>
      <c r="Q13" s="22">
        <v>53906.7</v>
      </c>
      <c r="R13" s="22">
        <v>54075.4</v>
      </c>
      <c r="S13" s="22">
        <v>54075.4</v>
      </c>
      <c r="T13" s="22">
        <v>54075.4</v>
      </c>
    </row>
    <row r="14" spans="1:20" x14ac:dyDescent="0.25">
      <c r="A14" s="57" t="s">
        <v>22</v>
      </c>
      <c r="B14" s="95">
        <v>2</v>
      </c>
      <c r="C14" s="95"/>
      <c r="D14" s="379" t="s">
        <v>45</v>
      </c>
      <c r="E14" s="379"/>
      <c r="F14" s="379"/>
      <c r="G14" s="379"/>
      <c r="H14" s="379"/>
      <c r="I14" s="379"/>
      <c r="J14" s="379"/>
      <c r="K14" s="379"/>
      <c r="L14" s="121"/>
      <c r="M14" s="19"/>
      <c r="N14" s="19"/>
      <c r="O14" s="19"/>
      <c r="P14" s="19"/>
      <c r="Q14" s="19"/>
      <c r="R14" s="19"/>
      <c r="S14" s="19"/>
      <c r="T14" s="19"/>
    </row>
    <row r="15" spans="1:20" ht="13.5" customHeight="1" x14ac:dyDescent="0.25">
      <c r="A15" s="377" t="s">
        <v>22</v>
      </c>
      <c r="B15" s="377" t="s">
        <v>44</v>
      </c>
      <c r="C15" s="377" t="s">
        <v>398</v>
      </c>
      <c r="D15" s="385" t="s">
        <v>402</v>
      </c>
      <c r="E15" s="20" t="s">
        <v>403</v>
      </c>
      <c r="F15" s="21" t="s">
        <v>74</v>
      </c>
      <c r="G15" s="22">
        <v>1152</v>
      </c>
      <c r="H15" s="22">
        <v>1133</v>
      </c>
      <c r="I15" s="22">
        <v>1149</v>
      </c>
      <c r="J15" s="22">
        <v>1160</v>
      </c>
      <c r="K15" s="22">
        <v>1143</v>
      </c>
      <c r="L15" s="122">
        <v>1132</v>
      </c>
      <c r="M15" s="22">
        <v>1168</v>
      </c>
      <c r="N15" s="22">
        <v>1087</v>
      </c>
      <c r="O15" s="22">
        <v>1131</v>
      </c>
      <c r="P15" s="22">
        <v>1086</v>
      </c>
      <c r="Q15" s="22">
        <v>1069</v>
      </c>
      <c r="R15" s="22">
        <v>1056</v>
      </c>
      <c r="S15" s="22">
        <v>1056</v>
      </c>
      <c r="T15" s="22">
        <v>1056</v>
      </c>
    </row>
    <row r="16" spans="1:20" ht="83.25" customHeight="1" x14ac:dyDescent="0.25">
      <c r="A16" s="383"/>
      <c r="B16" s="383"/>
      <c r="C16" s="383"/>
      <c r="D16" s="385"/>
      <c r="E16" s="20" t="s">
        <v>692</v>
      </c>
      <c r="F16" s="21" t="s">
        <v>65</v>
      </c>
      <c r="G16" s="22">
        <v>140489.79999999999</v>
      </c>
      <c r="H16" s="22">
        <v>135098.79999999999</v>
      </c>
      <c r="I16" s="22">
        <v>132750.29999999999</v>
      </c>
      <c r="J16" s="22">
        <v>168771.3</v>
      </c>
      <c r="K16" s="22">
        <v>152443.1</v>
      </c>
      <c r="L16" s="122">
        <v>167215.20000000001</v>
      </c>
      <c r="M16" s="22">
        <v>180946.2</v>
      </c>
      <c r="N16" s="22">
        <v>202205.3</v>
      </c>
      <c r="O16" s="22">
        <v>225020</v>
      </c>
      <c r="P16" s="22">
        <v>216033.3</v>
      </c>
      <c r="Q16" s="22">
        <v>221398.7</v>
      </c>
      <c r="R16" s="22">
        <v>220202.7</v>
      </c>
      <c r="S16" s="97">
        <v>209350.1</v>
      </c>
      <c r="T16" s="97">
        <v>209350.1</v>
      </c>
    </row>
    <row r="17" spans="1:20" x14ac:dyDescent="0.25">
      <c r="A17" s="57" t="s">
        <v>22</v>
      </c>
      <c r="B17" s="95">
        <v>3</v>
      </c>
      <c r="C17" s="95"/>
      <c r="D17" s="379" t="s">
        <v>70</v>
      </c>
      <c r="E17" s="379"/>
      <c r="F17" s="379"/>
      <c r="G17" s="379"/>
      <c r="H17" s="379"/>
      <c r="I17" s="379"/>
      <c r="J17" s="379"/>
      <c r="K17" s="379"/>
      <c r="L17" s="121"/>
      <c r="M17" s="287"/>
      <c r="N17" s="287"/>
      <c r="O17" s="287"/>
      <c r="P17" s="287"/>
      <c r="Q17" s="287"/>
      <c r="R17" s="287"/>
      <c r="S17" s="19"/>
      <c r="T17" s="19"/>
    </row>
    <row r="18" spans="1:20" ht="23.25" customHeight="1" x14ac:dyDescent="0.25">
      <c r="A18" s="377" t="s">
        <v>22</v>
      </c>
      <c r="B18" s="377" t="s">
        <v>69</v>
      </c>
      <c r="C18" s="377" t="s">
        <v>421</v>
      </c>
      <c r="D18" s="385" t="s">
        <v>284</v>
      </c>
      <c r="E18" s="20" t="s">
        <v>403</v>
      </c>
      <c r="F18" s="21" t="s">
        <v>74</v>
      </c>
      <c r="G18" s="22">
        <v>249</v>
      </c>
      <c r="H18" s="22">
        <v>245</v>
      </c>
      <c r="I18" s="22">
        <v>262</v>
      </c>
      <c r="J18" s="22">
        <v>250</v>
      </c>
      <c r="K18" s="22">
        <v>255</v>
      </c>
      <c r="L18" s="22">
        <v>255</v>
      </c>
      <c r="M18" s="22">
        <v>255</v>
      </c>
      <c r="N18" s="22">
        <v>250</v>
      </c>
      <c r="O18" s="22">
        <v>250</v>
      </c>
      <c r="P18" s="22">
        <v>250</v>
      </c>
      <c r="Q18" s="22">
        <v>250</v>
      </c>
      <c r="R18" s="22">
        <v>250</v>
      </c>
      <c r="S18" s="22">
        <v>250</v>
      </c>
      <c r="T18" s="22">
        <v>250</v>
      </c>
    </row>
    <row r="19" spans="1:20" ht="112.5" customHeight="1" x14ac:dyDescent="0.25">
      <c r="A19" s="383"/>
      <c r="B19" s="383"/>
      <c r="C19" s="383"/>
      <c r="D19" s="385"/>
      <c r="E19" s="20" t="s">
        <v>692</v>
      </c>
      <c r="F19" s="21" t="s">
        <v>65</v>
      </c>
      <c r="G19" s="22">
        <v>7569.6</v>
      </c>
      <c r="H19" s="22">
        <v>7004.2</v>
      </c>
      <c r="I19" s="22">
        <v>7174</v>
      </c>
      <c r="J19" s="22">
        <v>8738.2999999999993</v>
      </c>
      <c r="K19" s="22">
        <v>7773.2</v>
      </c>
      <c r="L19" s="22">
        <v>7866</v>
      </c>
      <c r="M19" s="22">
        <v>7674</v>
      </c>
      <c r="N19" s="22">
        <v>7651.1</v>
      </c>
      <c r="O19" s="22">
        <v>7510.3</v>
      </c>
      <c r="P19" s="22">
        <v>8653.7000000000007</v>
      </c>
      <c r="Q19" s="22">
        <v>9238.4</v>
      </c>
      <c r="R19" s="22">
        <v>9824.1</v>
      </c>
      <c r="S19" s="22">
        <v>9824.1</v>
      </c>
      <c r="T19" s="22">
        <v>9824.1</v>
      </c>
    </row>
    <row r="20" spans="1:20" ht="22.5" customHeight="1" x14ac:dyDescent="0.25">
      <c r="A20" s="18" t="s">
        <v>22</v>
      </c>
      <c r="B20" s="18" t="s">
        <v>69</v>
      </c>
      <c r="C20" s="18" t="s">
        <v>398</v>
      </c>
      <c r="D20" s="386" t="s">
        <v>287</v>
      </c>
      <c r="E20" s="20" t="s">
        <v>403</v>
      </c>
      <c r="F20" s="21" t="s">
        <v>74</v>
      </c>
      <c r="G20" s="22">
        <v>1413</v>
      </c>
      <c r="H20" s="22">
        <v>1299</v>
      </c>
      <c r="I20" s="22">
        <v>1256</v>
      </c>
      <c r="J20" s="22">
        <v>1068</v>
      </c>
      <c r="K20" s="22">
        <v>1104</v>
      </c>
      <c r="L20" s="22">
        <v>1260</v>
      </c>
      <c r="M20" s="22">
        <v>1122</v>
      </c>
      <c r="N20" s="22">
        <v>1122</v>
      </c>
      <c r="O20" s="22">
        <v>1207</v>
      </c>
      <c r="P20" s="22">
        <v>1160</v>
      </c>
      <c r="Q20" s="22">
        <v>1146</v>
      </c>
      <c r="R20" s="22">
        <v>1131</v>
      </c>
      <c r="S20" s="22">
        <v>1131</v>
      </c>
      <c r="T20" s="22">
        <v>1131</v>
      </c>
    </row>
    <row r="21" spans="1:20" ht="22.5" customHeight="1" x14ac:dyDescent="0.25">
      <c r="A21" s="18"/>
      <c r="B21" s="18"/>
      <c r="C21" s="18"/>
      <c r="D21" s="387"/>
      <c r="E21" s="20" t="s">
        <v>693</v>
      </c>
      <c r="F21" s="21" t="s">
        <v>65</v>
      </c>
      <c r="G21" s="22">
        <v>10168.799999999999</v>
      </c>
      <c r="H21" s="22">
        <v>10983.5</v>
      </c>
      <c r="I21" s="22">
        <v>10067</v>
      </c>
      <c r="J21" s="22">
        <v>15923.3</v>
      </c>
      <c r="K21" s="22">
        <v>16926.3</v>
      </c>
      <c r="L21" s="22">
        <v>16103.3</v>
      </c>
      <c r="M21" s="22">
        <v>16233.9</v>
      </c>
      <c r="N21" s="22">
        <v>17731.7</v>
      </c>
      <c r="O21" s="22">
        <v>21365.5</v>
      </c>
      <c r="P21" s="22">
        <v>22201</v>
      </c>
      <c r="Q21" s="22">
        <v>20088.400000000001</v>
      </c>
      <c r="R21" s="22">
        <v>20487.900000000001</v>
      </c>
      <c r="S21" s="22">
        <v>20487.900000000001</v>
      </c>
      <c r="T21" s="22">
        <v>20487.900000000001</v>
      </c>
    </row>
    <row r="22" spans="1:20" ht="22.5" customHeight="1" x14ac:dyDescent="0.25">
      <c r="A22" s="18" t="s">
        <v>22</v>
      </c>
      <c r="B22" s="18" t="s">
        <v>69</v>
      </c>
      <c r="C22" s="18" t="s">
        <v>398</v>
      </c>
      <c r="D22" s="386" t="s">
        <v>539</v>
      </c>
      <c r="E22" s="20" t="s">
        <v>403</v>
      </c>
      <c r="F22" s="21" t="s">
        <v>74</v>
      </c>
      <c r="G22" s="22"/>
      <c r="H22" s="22"/>
      <c r="I22" s="22">
        <v>0</v>
      </c>
      <c r="J22" s="22">
        <v>0</v>
      </c>
      <c r="K22" s="22">
        <v>90</v>
      </c>
      <c r="L22" s="22">
        <v>170</v>
      </c>
      <c r="M22" s="22">
        <v>170</v>
      </c>
      <c r="N22" s="22">
        <v>178</v>
      </c>
      <c r="O22" s="22">
        <v>170</v>
      </c>
      <c r="P22" s="22">
        <v>170</v>
      </c>
      <c r="Q22" s="22">
        <v>170</v>
      </c>
      <c r="R22" s="22">
        <v>170</v>
      </c>
      <c r="S22" s="22">
        <v>170</v>
      </c>
      <c r="T22" s="22">
        <v>170</v>
      </c>
    </row>
    <row r="23" spans="1:20" ht="80.25" customHeight="1" x14ac:dyDescent="0.25">
      <c r="A23" s="184"/>
      <c r="B23" s="184"/>
      <c r="C23" s="184"/>
      <c r="D23" s="387"/>
      <c r="E23" s="20" t="s">
        <v>692</v>
      </c>
      <c r="F23" s="21" t="s">
        <v>65</v>
      </c>
      <c r="G23" s="19"/>
      <c r="H23" s="19"/>
      <c r="I23" s="172">
        <v>0</v>
      </c>
      <c r="J23" s="172">
        <v>0</v>
      </c>
      <c r="K23" s="172">
        <v>271.10000000000002</v>
      </c>
      <c r="L23" s="172">
        <v>1112.5999999999999</v>
      </c>
      <c r="M23" s="172">
        <v>954.5</v>
      </c>
      <c r="N23" s="173">
        <v>959.4</v>
      </c>
      <c r="O23" s="173">
        <v>1355.6</v>
      </c>
      <c r="P23" s="173">
        <v>1244</v>
      </c>
      <c r="Q23" s="173"/>
      <c r="R23" s="173"/>
      <c r="S23" s="19"/>
      <c r="T23" s="19"/>
    </row>
    <row r="24" spans="1:20" ht="15" customHeight="1" x14ac:dyDescent="0.25">
      <c r="A24" s="98">
        <v>1</v>
      </c>
      <c r="B24" s="98">
        <v>4</v>
      </c>
      <c r="C24" s="390" t="s">
        <v>450</v>
      </c>
      <c r="D24" s="391"/>
      <c r="E24" s="391"/>
      <c r="F24" s="391"/>
      <c r="G24" s="391"/>
      <c r="H24" s="392"/>
      <c r="I24" s="22"/>
      <c r="J24" s="22"/>
      <c r="K24" s="22"/>
      <c r="L24" s="122"/>
      <c r="M24" s="22"/>
      <c r="N24" s="22"/>
      <c r="O24" s="22"/>
      <c r="P24" s="22"/>
      <c r="Q24" s="22"/>
      <c r="R24" s="22"/>
      <c r="S24" s="22"/>
      <c r="T24" s="22"/>
    </row>
    <row r="25" spans="1:20" ht="22.5" x14ac:dyDescent="0.25">
      <c r="A25" s="18" t="s">
        <v>22</v>
      </c>
      <c r="B25" s="18" t="s">
        <v>161</v>
      </c>
      <c r="C25" s="56">
        <v>515</v>
      </c>
      <c r="D25" s="20" t="s">
        <v>450</v>
      </c>
      <c r="E25" s="20" t="s">
        <v>497</v>
      </c>
      <c r="F25" s="21" t="s">
        <v>79</v>
      </c>
      <c r="G25" s="104">
        <v>14</v>
      </c>
      <c r="H25" s="104">
        <v>15</v>
      </c>
      <c r="I25" s="104">
        <v>18</v>
      </c>
      <c r="J25" s="104">
        <v>18</v>
      </c>
      <c r="K25" s="104">
        <v>20</v>
      </c>
      <c r="L25" s="117">
        <v>20</v>
      </c>
      <c r="M25" s="114">
        <v>20</v>
      </c>
      <c r="N25" s="144">
        <v>20</v>
      </c>
      <c r="O25" s="144">
        <v>20</v>
      </c>
      <c r="P25" s="144">
        <v>20</v>
      </c>
      <c r="Q25" s="227">
        <v>20</v>
      </c>
      <c r="R25" s="312">
        <v>20</v>
      </c>
      <c r="S25" s="312">
        <v>20</v>
      </c>
      <c r="T25" s="312">
        <v>20</v>
      </c>
    </row>
    <row r="26" spans="1:20" ht="77.25" customHeight="1" x14ac:dyDescent="0.25">
      <c r="A26" s="56"/>
      <c r="B26" s="56"/>
      <c r="C26" s="56"/>
      <c r="D26" s="20"/>
      <c r="E26" s="20" t="s">
        <v>692</v>
      </c>
      <c r="F26" s="21" t="s">
        <v>65</v>
      </c>
      <c r="G26" s="22">
        <v>1691.2</v>
      </c>
      <c r="H26" s="22">
        <v>1922.2</v>
      </c>
      <c r="I26" s="22">
        <v>2231.1999999999998</v>
      </c>
      <c r="J26" s="22">
        <v>3023.2</v>
      </c>
      <c r="K26" s="22">
        <v>2085</v>
      </c>
      <c r="L26" s="122">
        <v>2103</v>
      </c>
      <c r="M26" s="22">
        <v>2098</v>
      </c>
      <c r="N26" s="22">
        <v>2660.7</v>
      </c>
      <c r="O26" s="22">
        <v>1906.6</v>
      </c>
      <c r="P26" s="22">
        <v>1397</v>
      </c>
      <c r="Q26" s="22">
        <v>1397</v>
      </c>
      <c r="R26" s="22">
        <v>1397</v>
      </c>
      <c r="S26" s="22">
        <v>1397</v>
      </c>
      <c r="T26" s="22">
        <v>1397</v>
      </c>
    </row>
    <row r="27" spans="1:20" x14ac:dyDescent="0.25">
      <c r="A27" s="56"/>
      <c r="B27" s="56"/>
      <c r="C27" s="56"/>
      <c r="D27" s="20"/>
      <c r="E27" s="20"/>
      <c r="F27" s="21"/>
      <c r="G27" s="22"/>
      <c r="H27" s="22"/>
      <c r="I27" s="22"/>
      <c r="J27" s="22"/>
      <c r="K27" s="22"/>
      <c r="L27" s="122"/>
      <c r="M27" s="22"/>
      <c r="N27" s="22"/>
      <c r="O27" s="22"/>
      <c r="P27" s="22"/>
      <c r="Q27" s="22"/>
      <c r="R27" s="22"/>
      <c r="S27" s="19"/>
      <c r="T27" s="19"/>
    </row>
    <row r="28" spans="1:20" x14ac:dyDescent="0.25">
      <c r="A28" s="57" t="s">
        <v>22</v>
      </c>
      <c r="B28" s="57" t="s">
        <v>87</v>
      </c>
      <c r="C28" s="57"/>
      <c r="D28" s="379" t="s">
        <v>678</v>
      </c>
      <c r="E28" s="379"/>
      <c r="F28" s="379"/>
      <c r="G28" s="379"/>
      <c r="H28" s="379"/>
      <c r="I28" s="379"/>
      <c r="J28" s="379"/>
      <c r="K28" s="379"/>
      <c r="L28" s="121"/>
      <c r="M28" s="19"/>
      <c r="N28" s="19"/>
      <c r="O28" s="19"/>
      <c r="P28" s="19"/>
      <c r="Q28" s="19"/>
      <c r="R28" s="19"/>
      <c r="S28" s="19"/>
      <c r="T28" s="19"/>
    </row>
    <row r="29" spans="1:20" ht="15" customHeight="1" x14ac:dyDescent="0.25">
      <c r="A29" s="377" t="s">
        <v>22</v>
      </c>
      <c r="B29" s="377" t="s">
        <v>87</v>
      </c>
      <c r="C29" s="377" t="s">
        <v>398</v>
      </c>
      <c r="D29" s="385" t="s">
        <v>404</v>
      </c>
      <c r="E29" s="20" t="s">
        <v>405</v>
      </c>
      <c r="F29" s="21" t="s">
        <v>79</v>
      </c>
      <c r="G29" s="22">
        <v>4</v>
      </c>
      <c r="H29" s="22">
        <v>4</v>
      </c>
      <c r="I29" s="22">
        <v>5</v>
      </c>
      <c r="J29" s="22">
        <v>5</v>
      </c>
      <c r="K29" s="22">
        <v>5</v>
      </c>
      <c r="L29" s="122">
        <v>5</v>
      </c>
      <c r="M29" s="22">
        <v>5</v>
      </c>
      <c r="N29" s="22">
        <v>5</v>
      </c>
      <c r="O29" s="22">
        <v>5</v>
      </c>
      <c r="P29" s="22">
        <v>5</v>
      </c>
      <c r="Q29" s="22">
        <v>5</v>
      </c>
      <c r="R29" s="22">
        <v>5</v>
      </c>
      <c r="S29" s="22">
        <v>5</v>
      </c>
      <c r="T29" s="22">
        <v>5</v>
      </c>
    </row>
    <row r="30" spans="1:20" ht="78.75" customHeight="1" thickBot="1" x14ac:dyDescent="0.3">
      <c r="A30" s="384"/>
      <c r="B30" s="384"/>
      <c r="C30" s="384"/>
      <c r="D30" s="386"/>
      <c r="E30" s="89" t="s">
        <v>692</v>
      </c>
      <c r="F30" s="90" t="s">
        <v>65</v>
      </c>
      <c r="G30" s="91">
        <v>22825.5</v>
      </c>
      <c r="H30" s="91">
        <v>23984.1</v>
      </c>
      <c r="I30" s="91">
        <v>24452.799999999999</v>
      </c>
      <c r="J30" s="91">
        <v>12106.5</v>
      </c>
      <c r="K30" s="91">
        <v>16554.8</v>
      </c>
      <c r="L30" s="123">
        <v>24059.3</v>
      </c>
      <c r="M30" s="22">
        <v>18709.7</v>
      </c>
      <c r="N30" s="22">
        <v>19317.400000000001</v>
      </c>
      <c r="O30" s="22">
        <v>30317.4</v>
      </c>
      <c r="P30" s="22">
        <v>28776.9</v>
      </c>
      <c r="Q30" s="22">
        <v>4358.3</v>
      </c>
      <c r="R30" s="22">
        <v>4369.1000000000004</v>
      </c>
      <c r="S30" s="22">
        <v>4369.1000000000004</v>
      </c>
      <c r="T30" s="22">
        <v>4369.1000000000004</v>
      </c>
    </row>
    <row r="31" spans="1:20" ht="15.75" thickBot="1" x14ac:dyDescent="0.3">
      <c r="A31" s="100" t="s">
        <v>22</v>
      </c>
      <c r="B31" s="101">
        <v>6</v>
      </c>
      <c r="C31" s="102"/>
      <c r="D31" s="388" t="s">
        <v>442</v>
      </c>
      <c r="E31" s="389"/>
      <c r="F31" s="389"/>
      <c r="G31" s="389"/>
      <c r="H31" s="389"/>
      <c r="I31" s="389"/>
      <c r="J31" s="389"/>
      <c r="K31" s="389"/>
      <c r="L31" s="389"/>
      <c r="M31" s="125"/>
      <c r="N31" s="125"/>
      <c r="O31" s="125"/>
      <c r="P31" s="125"/>
      <c r="Q31" s="125"/>
      <c r="R31" s="125"/>
      <c r="S31" s="19"/>
      <c r="T31" s="19"/>
    </row>
    <row r="32" spans="1:20" ht="21.75" customHeight="1" x14ac:dyDescent="0.25">
      <c r="A32" s="189" t="s">
        <v>22</v>
      </c>
      <c r="B32" s="190">
        <v>6</v>
      </c>
      <c r="C32" s="190">
        <v>512</v>
      </c>
      <c r="D32" s="191" t="s">
        <v>715</v>
      </c>
      <c r="E32" s="92" t="s">
        <v>403</v>
      </c>
      <c r="F32" s="60" t="s">
        <v>79</v>
      </c>
      <c r="G32" s="93"/>
      <c r="H32" s="93"/>
      <c r="I32" s="94">
        <v>609</v>
      </c>
      <c r="J32" s="60">
        <v>642</v>
      </c>
      <c r="K32" s="60">
        <v>638</v>
      </c>
      <c r="L32" s="94">
        <v>633</v>
      </c>
      <c r="M32" s="114">
        <v>633</v>
      </c>
      <c r="N32" s="144">
        <v>490</v>
      </c>
      <c r="O32" s="144">
        <v>395</v>
      </c>
      <c r="P32" s="144">
        <v>363</v>
      </c>
      <c r="Q32" s="227">
        <v>369</v>
      </c>
      <c r="R32" s="288">
        <v>369</v>
      </c>
      <c r="S32" s="300">
        <v>369</v>
      </c>
      <c r="T32" s="300">
        <v>369</v>
      </c>
    </row>
    <row r="33" spans="1:20" ht="93.75" customHeight="1" x14ac:dyDescent="0.25">
      <c r="A33" s="189"/>
      <c r="B33" s="190"/>
      <c r="C33" s="190"/>
      <c r="D33" s="191"/>
      <c r="E33" s="46" t="s">
        <v>694</v>
      </c>
      <c r="F33" s="48" t="s">
        <v>65</v>
      </c>
      <c r="G33" s="36"/>
      <c r="H33" s="36"/>
      <c r="I33" s="49">
        <v>30</v>
      </c>
      <c r="J33" s="49">
        <v>40.299999999999997</v>
      </c>
      <c r="K33" s="49">
        <v>4951</v>
      </c>
      <c r="L33" s="124">
        <v>5189.2</v>
      </c>
      <c r="M33" s="49">
        <v>8653.5</v>
      </c>
      <c r="N33" s="49">
        <v>5532.6</v>
      </c>
      <c r="O33" s="49">
        <v>4613.5</v>
      </c>
      <c r="P33" s="49">
        <v>4680.1000000000004</v>
      </c>
      <c r="Q33" s="49">
        <v>4300.3999999999996</v>
      </c>
      <c r="R33" s="49">
        <v>4071</v>
      </c>
      <c r="S33" s="49">
        <v>4020.9</v>
      </c>
      <c r="T33" s="49">
        <v>4020.9</v>
      </c>
    </row>
    <row r="34" spans="1:20" ht="21.75" customHeight="1" x14ac:dyDescent="0.25">
      <c r="A34" s="57" t="s">
        <v>22</v>
      </c>
      <c r="B34" s="99">
        <v>7</v>
      </c>
      <c r="C34" s="99"/>
      <c r="D34" s="381" t="s">
        <v>546</v>
      </c>
      <c r="E34" s="381"/>
      <c r="F34" s="381"/>
      <c r="G34" s="381"/>
      <c r="H34" s="381"/>
      <c r="I34" s="381"/>
      <c r="J34" s="381"/>
      <c r="K34" s="381"/>
      <c r="L34" s="19"/>
      <c r="M34" s="202"/>
      <c r="N34" s="202"/>
      <c r="O34" s="202"/>
      <c r="P34" s="202"/>
      <c r="Q34" s="202"/>
      <c r="R34" s="202"/>
      <c r="S34" s="19"/>
      <c r="T34" s="19"/>
    </row>
    <row r="35" spans="1:20" ht="48.75" customHeight="1" x14ac:dyDescent="0.25">
      <c r="A35" s="377" t="s">
        <v>22</v>
      </c>
      <c r="B35" s="377" t="s">
        <v>543</v>
      </c>
      <c r="C35" s="377" t="s">
        <v>398</v>
      </c>
      <c r="D35" s="20" t="s">
        <v>715</v>
      </c>
      <c r="E35" s="20" t="s">
        <v>557</v>
      </c>
      <c r="F35" s="21" t="s">
        <v>74</v>
      </c>
      <c r="G35" s="19"/>
      <c r="H35" s="19"/>
      <c r="I35" s="19"/>
      <c r="J35" s="19"/>
      <c r="K35" s="22">
        <v>863</v>
      </c>
      <c r="L35" s="22">
        <v>540</v>
      </c>
      <c r="M35" s="22">
        <v>540</v>
      </c>
      <c r="N35" s="22"/>
      <c r="O35" s="22"/>
      <c r="P35" s="22"/>
      <c r="Q35" s="22"/>
      <c r="R35" s="22"/>
      <c r="S35" s="19"/>
      <c r="T35" s="19"/>
    </row>
    <row r="36" spans="1:20" ht="135.75" thickBot="1" x14ac:dyDescent="0.3">
      <c r="A36" s="382"/>
      <c r="B36" s="382" t="s">
        <v>23</v>
      </c>
      <c r="C36" s="382"/>
      <c r="D36" s="307" t="s">
        <v>401</v>
      </c>
      <c r="E36" s="302" t="s">
        <v>692</v>
      </c>
      <c r="F36" s="90" t="s">
        <v>65</v>
      </c>
      <c r="G36" s="308"/>
      <c r="H36" s="308"/>
      <c r="I36" s="308"/>
      <c r="J36" s="308"/>
      <c r="K36" s="91">
        <v>1282.2</v>
      </c>
      <c r="L36" s="91">
        <v>1399</v>
      </c>
      <c r="M36" s="91">
        <v>1465.7</v>
      </c>
      <c r="N36" s="91"/>
      <c r="O36" s="91"/>
      <c r="P36" s="91"/>
      <c r="Q36" s="91"/>
      <c r="R36" s="91"/>
      <c r="S36" s="308"/>
      <c r="T36" s="308"/>
    </row>
    <row r="37" spans="1:20" ht="15.75" thickBot="1" x14ac:dyDescent="0.3">
      <c r="A37" s="309"/>
      <c r="B37" s="310"/>
      <c r="C37" s="310"/>
      <c r="D37" s="310" t="s">
        <v>760</v>
      </c>
      <c r="E37" s="310"/>
      <c r="F37" s="311">
        <f>G37+H37+I37+J37+K37+L37+M37+N37+O37+P37+Q37+R37+S37+T37</f>
        <v>4075377.4000000004</v>
      </c>
      <c r="G37" s="311">
        <f>G36+G33+G30+G26+G23+G21+G19+G16+G13</f>
        <v>236275.7</v>
      </c>
      <c r="H37" s="311">
        <f t="shared" ref="H37:T37" si="0">H36+H33+H30+H26+H23+H21+H19+H16+H13</f>
        <v>233803.59999999998</v>
      </c>
      <c r="I37" s="311">
        <f t="shared" si="0"/>
        <v>230976</v>
      </c>
      <c r="J37" s="311">
        <f t="shared" si="0"/>
        <v>274472.90000000002</v>
      </c>
      <c r="K37" s="311">
        <f t="shared" si="0"/>
        <v>265650.7</v>
      </c>
      <c r="L37" s="311">
        <f t="shared" si="0"/>
        <v>294185.7</v>
      </c>
      <c r="M37" s="311">
        <f t="shared" si="0"/>
        <v>311292.7</v>
      </c>
      <c r="N37" s="311">
        <f t="shared" si="0"/>
        <v>312088.39999999997</v>
      </c>
      <c r="O37" s="311">
        <f>O36+O33+O30+O26+O23+O21+O19+O16+O13</f>
        <v>346629.60000000003</v>
      </c>
      <c r="P37" s="311">
        <f t="shared" si="0"/>
        <v>333838</v>
      </c>
      <c r="Q37" s="311">
        <f t="shared" si="0"/>
        <v>314687.90000000002</v>
      </c>
      <c r="R37" s="311">
        <f t="shared" si="0"/>
        <v>314427.2</v>
      </c>
      <c r="S37" s="311">
        <f t="shared" si="0"/>
        <v>303524.5</v>
      </c>
      <c r="T37" s="311">
        <f t="shared" si="0"/>
        <v>303524.5</v>
      </c>
    </row>
  </sheetData>
  <mergeCells count="46">
    <mergeCell ref="A15:A16"/>
    <mergeCell ref="D31:L31"/>
    <mergeCell ref="D28:K28"/>
    <mergeCell ref="A29:A30"/>
    <mergeCell ref="B29:B30"/>
    <mergeCell ref="C18:C19"/>
    <mergeCell ref="D18:D19"/>
    <mergeCell ref="C24:H24"/>
    <mergeCell ref="B15:B16"/>
    <mergeCell ref="C15:C16"/>
    <mergeCell ref="D15:D16"/>
    <mergeCell ref="D17:K17"/>
    <mergeCell ref="D34:K34"/>
    <mergeCell ref="A35:A36"/>
    <mergeCell ref="B35:B36"/>
    <mergeCell ref="C35:C36"/>
    <mergeCell ref="A18:A19"/>
    <mergeCell ref="B18:B19"/>
    <mergeCell ref="C29:C30"/>
    <mergeCell ref="D29:D30"/>
    <mergeCell ref="D20:D21"/>
    <mergeCell ref="D22:D23"/>
    <mergeCell ref="A12:A13"/>
    <mergeCell ref="B12:B13"/>
    <mergeCell ref="C12:C13"/>
    <mergeCell ref="D14:K14"/>
    <mergeCell ref="L9:L10"/>
    <mergeCell ref="D11:K11"/>
    <mergeCell ref="J9:J10"/>
    <mergeCell ref="K9:K10"/>
    <mergeCell ref="G9:G10"/>
    <mergeCell ref="H9:H10"/>
    <mergeCell ref="S9:S10"/>
    <mergeCell ref="T9:T10"/>
    <mergeCell ref="A7:K7"/>
    <mergeCell ref="A9:B9"/>
    <mergeCell ref="C9:C10"/>
    <mergeCell ref="E9:E10"/>
    <mergeCell ref="F9:F10"/>
    <mergeCell ref="I9:I10"/>
    <mergeCell ref="R9:R10"/>
    <mergeCell ref="Q9:Q10"/>
    <mergeCell ref="P9:P10"/>
    <mergeCell ref="M9:M10"/>
    <mergeCell ref="N9:N10"/>
    <mergeCell ref="O9:O10"/>
  </mergeCells>
  <pageMargins left="0.23622047244094491" right="0.23622047244094491" top="0.74803149606299213" bottom="0.74803149606299213" header="0.31496062992125984" footer="0.31496062992125984"/>
  <pageSetup paperSize="9" scale="68" orientation="landscape" r:id="rId1"/>
  <rowBreaks count="1" manualBreakCount="1">
    <brk id="19" max="19"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65"/>
  <sheetViews>
    <sheetView view="pageBreakPreview" topLeftCell="G82" zoomScale="80" zoomScaleNormal="118" zoomScaleSheetLayoutView="80" workbookViewId="0">
      <selection activeCell="W11" sqref="W11"/>
    </sheetView>
  </sheetViews>
  <sheetFormatPr defaultRowHeight="15" x14ac:dyDescent="0.25"/>
  <cols>
    <col min="1" max="1" width="6.28515625" customWidth="1"/>
    <col min="2" max="2" width="5.140625" customWidth="1"/>
    <col min="3" max="3" width="5" customWidth="1"/>
    <col min="4" max="4" width="6.140625" customWidth="1"/>
    <col min="5" max="5" width="24.42578125" customWidth="1"/>
    <col min="6" max="6" width="22" customWidth="1"/>
    <col min="7" max="7" width="4.85546875" bestFit="1" customWidth="1"/>
    <col min="8" max="8" width="4" customWidth="1"/>
    <col min="9" max="9" width="3.5703125" customWidth="1"/>
    <col min="10" max="10" width="10.7109375" customWidth="1"/>
    <col min="11" max="11" width="6.85546875" customWidth="1"/>
    <col min="17" max="18" width="9.5703125" customWidth="1"/>
    <col min="23" max="23" width="11.42578125" bestFit="1" customWidth="1"/>
  </cols>
  <sheetData>
    <row r="1" spans="1:27" ht="14.1" customHeight="1" x14ac:dyDescent="0.25">
      <c r="A1" s="2"/>
      <c r="B1" s="2"/>
      <c r="C1" s="2"/>
      <c r="D1" s="2"/>
      <c r="E1" s="2"/>
      <c r="F1" s="2"/>
      <c r="G1" s="2"/>
      <c r="H1" s="2"/>
      <c r="I1" s="2"/>
      <c r="J1" s="2"/>
      <c r="K1" s="2"/>
      <c r="L1" s="2"/>
      <c r="M1" s="3"/>
      <c r="N1" s="3"/>
      <c r="O1" s="2"/>
      <c r="P1" s="3" t="s">
        <v>406</v>
      </c>
      <c r="Q1" s="3"/>
      <c r="R1" s="2"/>
      <c r="S1" s="2"/>
    </row>
    <row r="2" spans="1:27" ht="14.1" customHeight="1" x14ac:dyDescent="0.25">
      <c r="A2" s="2"/>
      <c r="B2" s="2"/>
      <c r="C2" s="2"/>
      <c r="D2" s="2"/>
      <c r="E2" s="2"/>
      <c r="F2" s="2"/>
      <c r="G2" s="2"/>
      <c r="H2" s="2"/>
      <c r="I2" s="2"/>
      <c r="J2" s="2"/>
      <c r="K2" s="2"/>
      <c r="L2" s="2"/>
      <c r="M2" s="3"/>
      <c r="N2" s="3"/>
      <c r="O2" s="2"/>
      <c r="P2" s="3" t="s">
        <v>1</v>
      </c>
      <c r="Q2" s="3"/>
      <c r="R2" s="2"/>
      <c r="S2" s="2"/>
    </row>
    <row r="3" spans="1:27" ht="14.1" customHeight="1" x14ac:dyDescent="0.25">
      <c r="A3" s="2"/>
      <c r="B3" s="2"/>
      <c r="C3" s="2"/>
      <c r="D3" s="2"/>
      <c r="E3" s="2"/>
      <c r="F3" s="2"/>
      <c r="G3" s="2"/>
      <c r="H3" s="2"/>
      <c r="I3" s="2"/>
      <c r="J3" s="2"/>
      <c r="K3" s="2"/>
      <c r="L3" s="2"/>
      <c r="M3" s="3"/>
      <c r="N3" s="3"/>
      <c r="O3" s="2"/>
      <c r="P3" s="3" t="s">
        <v>682</v>
      </c>
      <c r="Q3" s="3"/>
      <c r="R3" s="2"/>
      <c r="S3" s="2"/>
    </row>
    <row r="4" spans="1:27" ht="14.1" customHeight="1" x14ac:dyDescent="0.25">
      <c r="A4" s="2"/>
      <c r="B4" s="2"/>
      <c r="C4" s="2"/>
      <c r="D4" s="2"/>
      <c r="E4" s="2"/>
      <c r="F4" s="2"/>
      <c r="G4" s="2"/>
      <c r="H4" s="2"/>
      <c r="I4" s="2"/>
      <c r="J4" s="2"/>
      <c r="K4" s="2"/>
      <c r="L4" s="2"/>
      <c r="M4" s="4"/>
      <c r="N4" s="24"/>
      <c r="O4" s="2"/>
      <c r="P4" s="4" t="s">
        <v>2</v>
      </c>
      <c r="Q4" s="24"/>
      <c r="R4" s="2"/>
      <c r="S4" s="2"/>
    </row>
    <row r="5" spans="1:27" ht="14.1" customHeight="1" x14ac:dyDescent="0.25">
      <c r="A5" s="2"/>
      <c r="B5" s="2"/>
      <c r="C5" s="2"/>
      <c r="D5" s="13"/>
      <c r="E5" s="13"/>
      <c r="F5" s="13"/>
      <c r="G5" s="13"/>
      <c r="H5" s="13"/>
      <c r="I5" s="13"/>
      <c r="J5" s="13"/>
      <c r="K5" s="13"/>
      <c r="L5" s="2"/>
      <c r="M5" s="4"/>
      <c r="N5" s="24"/>
      <c r="O5" s="13"/>
      <c r="P5" s="4" t="s">
        <v>739</v>
      </c>
      <c r="Q5" s="24"/>
      <c r="R5" s="13"/>
      <c r="S5" s="25"/>
    </row>
    <row r="6" spans="1:27" ht="14.1" customHeight="1" x14ac:dyDescent="0.25">
      <c r="A6" s="2"/>
      <c r="B6" s="2"/>
      <c r="C6" s="2"/>
      <c r="D6" s="399" t="s">
        <v>407</v>
      </c>
      <c r="E6" s="399"/>
      <c r="F6" s="399"/>
      <c r="G6" s="399"/>
      <c r="H6" s="399"/>
      <c r="I6" s="399"/>
      <c r="J6" s="399"/>
      <c r="K6" s="399"/>
      <c r="L6" s="399"/>
      <c r="M6" s="399"/>
      <c r="N6" s="399"/>
      <c r="O6" s="399"/>
      <c r="P6" s="399"/>
    </row>
    <row r="7" spans="1:27" ht="14.1" customHeight="1" x14ac:dyDescent="0.25">
      <c r="A7" s="2"/>
      <c r="B7" s="2"/>
      <c r="C7" s="2"/>
      <c r="D7" s="13"/>
      <c r="E7" s="13"/>
      <c r="F7" s="13"/>
      <c r="G7" s="13"/>
      <c r="H7" s="13"/>
      <c r="I7" s="13"/>
      <c r="J7" s="13"/>
      <c r="K7" s="13"/>
      <c r="L7" s="13"/>
      <c r="M7" s="13"/>
      <c r="N7" s="13"/>
      <c r="O7" s="13"/>
      <c r="P7" s="13"/>
    </row>
    <row r="8" spans="1:27" ht="46.5" customHeight="1" x14ac:dyDescent="0.25">
      <c r="A8" s="367" t="s">
        <v>4</v>
      </c>
      <c r="B8" s="367"/>
      <c r="C8" s="367"/>
      <c r="D8" s="367"/>
      <c r="E8" s="367" t="s">
        <v>408</v>
      </c>
      <c r="F8" s="367" t="s">
        <v>98</v>
      </c>
      <c r="G8" s="367" t="s">
        <v>409</v>
      </c>
      <c r="H8" s="367"/>
      <c r="I8" s="367"/>
      <c r="J8" s="367"/>
      <c r="K8" s="367"/>
      <c r="L8" s="341" t="s">
        <v>410</v>
      </c>
      <c r="M8" s="342"/>
      <c r="N8" s="342"/>
      <c r="O8" s="342"/>
      <c r="P8" s="342"/>
      <c r="Q8" s="342"/>
      <c r="R8" s="342"/>
      <c r="S8" s="342"/>
      <c r="T8" s="342"/>
      <c r="U8" s="342"/>
      <c r="V8" s="342"/>
      <c r="W8" s="342"/>
      <c r="X8" s="342"/>
      <c r="Y8" s="343"/>
    </row>
    <row r="9" spans="1:27" ht="20.25" customHeight="1" x14ac:dyDescent="0.25">
      <c r="A9" s="6" t="s">
        <v>17</v>
      </c>
      <c r="B9" s="6" t="s">
        <v>18</v>
      </c>
      <c r="C9" s="6" t="s">
        <v>102</v>
      </c>
      <c r="D9" s="6" t="s">
        <v>103</v>
      </c>
      <c r="E9" s="374" t="s">
        <v>386</v>
      </c>
      <c r="F9" s="367"/>
      <c r="G9" s="6" t="s">
        <v>394</v>
      </c>
      <c r="H9" s="6" t="s">
        <v>411</v>
      </c>
      <c r="I9" s="6" t="s">
        <v>412</v>
      </c>
      <c r="J9" s="6" t="s">
        <v>413</v>
      </c>
      <c r="K9" s="6" t="s">
        <v>414</v>
      </c>
      <c r="L9" s="6" t="s">
        <v>11</v>
      </c>
      <c r="M9" s="6" t="s">
        <v>12</v>
      </c>
      <c r="N9" s="6" t="s">
        <v>13</v>
      </c>
      <c r="O9" s="6" t="s">
        <v>14</v>
      </c>
      <c r="P9" s="6" t="s">
        <v>15</v>
      </c>
      <c r="Q9" s="228" t="s">
        <v>16</v>
      </c>
      <c r="R9" s="228" t="s">
        <v>498</v>
      </c>
      <c r="S9" s="228" t="s">
        <v>521</v>
      </c>
      <c r="T9" s="228" t="s">
        <v>522</v>
      </c>
      <c r="U9" s="228" t="s">
        <v>523</v>
      </c>
      <c r="V9" s="228" t="s">
        <v>583</v>
      </c>
      <c r="W9" s="288" t="s">
        <v>712</v>
      </c>
      <c r="X9" s="298" t="s">
        <v>740</v>
      </c>
      <c r="Y9" s="298" t="s">
        <v>741</v>
      </c>
    </row>
    <row r="10" spans="1:27" ht="13.5" customHeight="1" x14ac:dyDescent="0.25">
      <c r="A10" s="6"/>
      <c r="B10" s="6"/>
      <c r="C10" s="6"/>
      <c r="D10" s="6"/>
      <c r="E10" s="26" t="s">
        <v>415</v>
      </c>
      <c r="F10" s="6"/>
      <c r="G10" s="6"/>
      <c r="H10" s="6"/>
      <c r="I10" s="6"/>
      <c r="J10" s="6"/>
      <c r="K10" s="6"/>
      <c r="L10" s="6"/>
      <c r="M10" s="6"/>
      <c r="N10" s="233"/>
      <c r="O10" s="233"/>
      <c r="P10" s="233"/>
      <c r="Q10" s="27"/>
      <c r="R10" s="27"/>
      <c r="S10" s="27"/>
      <c r="T10" s="19"/>
      <c r="U10" s="19"/>
      <c r="V10" s="19"/>
      <c r="W10" s="19"/>
      <c r="X10" s="19"/>
      <c r="Y10" s="19"/>
    </row>
    <row r="11" spans="1:27" ht="12.95" customHeight="1" x14ac:dyDescent="0.25">
      <c r="A11" s="398" t="s">
        <v>22</v>
      </c>
      <c r="B11" s="398"/>
      <c r="C11" s="398"/>
      <c r="D11" s="398"/>
      <c r="E11" s="395" t="s">
        <v>738</v>
      </c>
      <c r="F11" s="88" t="s">
        <v>416</v>
      </c>
      <c r="G11" s="57"/>
      <c r="H11" s="57"/>
      <c r="I11" s="57"/>
      <c r="J11" s="57"/>
      <c r="K11" s="57"/>
      <c r="L11" s="28">
        <f t="shared" ref="L11:U11" si="0">L12+L13</f>
        <v>236275.69999999995</v>
      </c>
      <c r="M11" s="28">
        <f t="shared" si="0"/>
        <v>233803.6</v>
      </c>
      <c r="N11" s="28">
        <f t="shared" si="0"/>
        <v>230976</v>
      </c>
      <c r="O11" s="28">
        <f t="shared" si="0"/>
        <v>274472.89999999997</v>
      </c>
      <c r="P11" s="28">
        <f t="shared" si="0"/>
        <v>265650.7</v>
      </c>
      <c r="Q11" s="28">
        <f t="shared" si="0"/>
        <v>294185.7</v>
      </c>
      <c r="R11" s="28">
        <f t="shared" si="0"/>
        <v>311292.7</v>
      </c>
      <c r="S11" s="169">
        <f t="shared" si="0"/>
        <v>312088.39999999997</v>
      </c>
      <c r="T11" s="169">
        <f t="shared" si="0"/>
        <v>346629.60000000003</v>
      </c>
      <c r="U11" s="169">
        <f t="shared" si="0"/>
        <v>333838</v>
      </c>
      <c r="V11" s="169">
        <f>V12+V13</f>
        <v>314687.90000000008</v>
      </c>
      <c r="W11" s="169">
        <f>W12+W13</f>
        <v>314427.2</v>
      </c>
      <c r="X11" s="169">
        <f t="shared" ref="X11:Y11" si="1">X12+X13</f>
        <v>303524.5</v>
      </c>
      <c r="Y11" s="169">
        <f t="shared" si="1"/>
        <v>303524.5</v>
      </c>
    </row>
    <row r="12" spans="1:27" ht="57.75" customHeight="1" x14ac:dyDescent="0.25">
      <c r="A12" s="398"/>
      <c r="B12" s="398"/>
      <c r="C12" s="398"/>
      <c r="D12" s="398"/>
      <c r="E12" s="396"/>
      <c r="F12" s="29" t="s">
        <v>695</v>
      </c>
      <c r="G12" s="57" t="s">
        <v>398</v>
      </c>
      <c r="H12" s="57"/>
      <c r="I12" s="57"/>
      <c r="J12" s="57"/>
      <c r="K12" s="57"/>
      <c r="L12" s="28">
        <f t="shared" ref="L12:Y12" si="2">L14+L24+L35+L48+L54+L58</f>
        <v>227014.89999999997</v>
      </c>
      <c r="M12" s="28">
        <f t="shared" si="2"/>
        <v>224877.2</v>
      </c>
      <c r="N12" s="28">
        <f t="shared" si="2"/>
        <v>221570.8</v>
      </c>
      <c r="O12" s="28">
        <f t="shared" si="2"/>
        <v>262711.39999999997</v>
      </c>
      <c r="P12" s="28">
        <f t="shared" si="2"/>
        <v>255792.5</v>
      </c>
      <c r="Q12" s="28">
        <f t="shared" si="2"/>
        <v>284216.7</v>
      </c>
      <c r="R12" s="28">
        <f t="shared" si="2"/>
        <v>301520.7</v>
      </c>
      <c r="S12" s="28">
        <f t="shared" si="2"/>
        <v>301776.59999999998</v>
      </c>
      <c r="T12" s="28">
        <f t="shared" si="2"/>
        <v>337212.7</v>
      </c>
      <c r="U12" s="28">
        <f t="shared" si="2"/>
        <v>323787.3</v>
      </c>
      <c r="V12" s="28">
        <f t="shared" si="2"/>
        <v>304052.50000000006</v>
      </c>
      <c r="W12" s="28">
        <f t="shared" si="2"/>
        <v>303206.10000000003</v>
      </c>
      <c r="X12" s="28">
        <f t="shared" si="2"/>
        <v>292303.40000000002</v>
      </c>
      <c r="Y12" s="28">
        <f t="shared" si="2"/>
        <v>292303.40000000002</v>
      </c>
    </row>
    <row r="13" spans="1:27" ht="43.5" customHeight="1" x14ac:dyDescent="0.25">
      <c r="A13" s="398"/>
      <c r="B13" s="398"/>
      <c r="C13" s="398"/>
      <c r="D13" s="398"/>
      <c r="E13" s="88"/>
      <c r="F13" s="29" t="s">
        <v>670</v>
      </c>
      <c r="G13" s="57" t="s">
        <v>421</v>
      </c>
      <c r="H13" s="57"/>
      <c r="I13" s="57"/>
      <c r="J13" s="57"/>
      <c r="K13" s="57"/>
      <c r="L13" s="28">
        <f t="shared" ref="L13:Y13" si="3">L36+L42</f>
        <v>9260.8000000000011</v>
      </c>
      <c r="M13" s="28">
        <f t="shared" si="3"/>
        <v>8926.4</v>
      </c>
      <c r="N13" s="28">
        <f t="shared" si="3"/>
        <v>9405.2000000000007</v>
      </c>
      <c r="O13" s="28">
        <f t="shared" si="3"/>
        <v>11761.5</v>
      </c>
      <c r="P13" s="28">
        <f t="shared" si="3"/>
        <v>9858.2000000000007</v>
      </c>
      <c r="Q13" s="28">
        <f t="shared" si="3"/>
        <v>9969</v>
      </c>
      <c r="R13" s="28">
        <f t="shared" si="3"/>
        <v>9772</v>
      </c>
      <c r="S13" s="28">
        <f t="shared" si="3"/>
        <v>10311.799999999999</v>
      </c>
      <c r="T13" s="28">
        <f t="shared" si="3"/>
        <v>9416.9</v>
      </c>
      <c r="U13" s="28">
        <f t="shared" si="3"/>
        <v>10050.700000000001</v>
      </c>
      <c r="V13" s="28">
        <f t="shared" si="3"/>
        <v>10635.4</v>
      </c>
      <c r="W13" s="28">
        <f t="shared" si="3"/>
        <v>11221.1</v>
      </c>
      <c r="X13" s="28">
        <f t="shared" si="3"/>
        <v>11221.1</v>
      </c>
      <c r="Y13" s="28">
        <f t="shared" si="3"/>
        <v>11221.1</v>
      </c>
    </row>
    <row r="14" spans="1:27" ht="27" customHeight="1" x14ac:dyDescent="0.25">
      <c r="A14" s="394" t="s">
        <v>22</v>
      </c>
      <c r="B14" s="394" t="s">
        <v>23</v>
      </c>
      <c r="C14" s="394"/>
      <c r="D14" s="394"/>
      <c r="E14" s="188" t="s">
        <v>511</v>
      </c>
      <c r="F14" s="42" t="s">
        <v>416</v>
      </c>
      <c r="G14" s="87"/>
      <c r="H14" s="87"/>
      <c r="I14" s="87"/>
      <c r="J14" s="87"/>
      <c r="K14" s="87"/>
      <c r="L14" s="43">
        <f t="shared" ref="L14:T15" si="4">L15</f>
        <v>53530.8</v>
      </c>
      <c r="M14" s="43">
        <f t="shared" si="4"/>
        <v>54810.799999999996</v>
      </c>
      <c r="N14" s="43">
        <f t="shared" si="4"/>
        <v>54270.700000000004</v>
      </c>
      <c r="O14" s="43">
        <f t="shared" si="4"/>
        <v>65870</v>
      </c>
      <c r="P14" s="43">
        <f t="shared" si="4"/>
        <v>63363.999999999993</v>
      </c>
      <c r="Q14" s="43">
        <f t="shared" si="4"/>
        <v>69138.099999999991</v>
      </c>
      <c r="R14" s="43">
        <f t="shared" si="4"/>
        <v>74557.2</v>
      </c>
      <c r="S14" s="43">
        <f t="shared" si="4"/>
        <v>56030.19999999999</v>
      </c>
      <c r="T14" s="43">
        <f t="shared" si="4"/>
        <v>54540.69999999999</v>
      </c>
      <c r="U14" s="43">
        <f t="shared" ref="U14:Y15" si="5">U15</f>
        <v>50851.999999999993</v>
      </c>
      <c r="V14" s="43">
        <f t="shared" si="5"/>
        <v>53906.7</v>
      </c>
      <c r="W14" s="43">
        <f t="shared" si="5"/>
        <v>54075.4</v>
      </c>
      <c r="X14" s="43">
        <f t="shared" si="5"/>
        <v>54075.4</v>
      </c>
      <c r="Y14" s="43">
        <f t="shared" si="5"/>
        <v>54075.4</v>
      </c>
    </row>
    <row r="15" spans="1:27" ht="52.5" customHeight="1" x14ac:dyDescent="0.25">
      <c r="A15" s="394"/>
      <c r="B15" s="394"/>
      <c r="C15" s="394"/>
      <c r="D15" s="394"/>
      <c r="E15" s="188"/>
      <c r="F15" s="42" t="s">
        <v>696</v>
      </c>
      <c r="G15" s="87" t="s">
        <v>398</v>
      </c>
      <c r="H15" s="87"/>
      <c r="I15" s="87"/>
      <c r="J15" s="87"/>
      <c r="K15" s="87"/>
      <c r="L15" s="43">
        <f t="shared" si="4"/>
        <v>53530.8</v>
      </c>
      <c r="M15" s="43">
        <f t="shared" si="4"/>
        <v>54810.799999999996</v>
      </c>
      <c r="N15" s="43">
        <f t="shared" si="4"/>
        <v>54270.700000000004</v>
      </c>
      <c r="O15" s="43">
        <f t="shared" si="4"/>
        <v>65870</v>
      </c>
      <c r="P15" s="43">
        <f t="shared" si="4"/>
        <v>63363.999999999993</v>
      </c>
      <c r="Q15" s="43">
        <f t="shared" si="4"/>
        <v>69138.099999999991</v>
      </c>
      <c r="R15" s="43">
        <f t="shared" si="4"/>
        <v>74557.2</v>
      </c>
      <c r="S15" s="43">
        <f t="shared" si="4"/>
        <v>56030.19999999999</v>
      </c>
      <c r="T15" s="43">
        <f t="shared" si="4"/>
        <v>54540.69999999999</v>
      </c>
      <c r="U15" s="43">
        <f t="shared" si="5"/>
        <v>50851.999999999993</v>
      </c>
      <c r="V15" s="43">
        <f t="shared" si="5"/>
        <v>53906.7</v>
      </c>
      <c r="W15" s="43">
        <f t="shared" si="5"/>
        <v>54075.4</v>
      </c>
      <c r="X15" s="43">
        <f t="shared" si="5"/>
        <v>54075.4</v>
      </c>
      <c r="Y15" s="43">
        <f t="shared" si="5"/>
        <v>54075.4</v>
      </c>
      <c r="Z15" s="215"/>
      <c r="AA15" s="215"/>
    </row>
    <row r="16" spans="1:27" ht="25.5" customHeight="1" x14ac:dyDescent="0.25">
      <c r="A16" s="377" t="s">
        <v>22</v>
      </c>
      <c r="B16" s="377" t="s">
        <v>23</v>
      </c>
      <c r="C16" s="377" t="s">
        <v>22</v>
      </c>
      <c r="D16" s="377"/>
      <c r="E16" s="88" t="s">
        <v>504</v>
      </c>
      <c r="F16" s="12" t="s">
        <v>416</v>
      </c>
      <c r="G16" s="18"/>
      <c r="H16" s="18"/>
      <c r="I16" s="18"/>
      <c r="J16" s="18"/>
      <c r="K16" s="18"/>
      <c r="L16" s="31">
        <f>L17</f>
        <v>53530.8</v>
      </c>
      <c r="M16" s="31">
        <f t="shared" ref="M16:Y16" si="6">M17</f>
        <v>54810.799999999996</v>
      </c>
      <c r="N16" s="31">
        <f t="shared" si="6"/>
        <v>54270.700000000004</v>
      </c>
      <c r="O16" s="31">
        <f t="shared" si="6"/>
        <v>65870</v>
      </c>
      <c r="P16" s="31">
        <f t="shared" si="6"/>
        <v>63363.999999999993</v>
      </c>
      <c r="Q16" s="31">
        <f t="shared" si="6"/>
        <v>69138.099999999991</v>
      </c>
      <c r="R16" s="31">
        <f t="shared" si="6"/>
        <v>74557.2</v>
      </c>
      <c r="S16" s="31">
        <f t="shared" si="6"/>
        <v>56030.19999999999</v>
      </c>
      <c r="T16" s="31">
        <f t="shared" si="6"/>
        <v>54540.69999999999</v>
      </c>
      <c r="U16" s="31">
        <f t="shared" si="6"/>
        <v>50851.999999999993</v>
      </c>
      <c r="V16" s="31">
        <f t="shared" si="6"/>
        <v>53906.7</v>
      </c>
      <c r="W16" s="31">
        <f t="shared" si="6"/>
        <v>54075.4</v>
      </c>
      <c r="X16" s="31">
        <f t="shared" si="6"/>
        <v>54075.4</v>
      </c>
      <c r="Y16" s="31">
        <f t="shared" si="6"/>
        <v>54075.4</v>
      </c>
      <c r="Z16" s="215"/>
      <c r="AA16" s="215"/>
    </row>
    <row r="17" spans="1:28" ht="57" customHeight="1" x14ac:dyDescent="0.25">
      <c r="A17" s="397"/>
      <c r="B17" s="397"/>
      <c r="C17" s="397"/>
      <c r="D17" s="397"/>
      <c r="E17" s="88"/>
      <c r="F17" s="30" t="s">
        <v>696</v>
      </c>
      <c r="G17" s="18" t="s">
        <v>398</v>
      </c>
      <c r="H17" s="18" t="s">
        <v>130</v>
      </c>
      <c r="I17" s="18" t="s">
        <v>22</v>
      </c>
      <c r="J17" s="18" t="s">
        <v>505</v>
      </c>
      <c r="K17" s="18"/>
      <c r="L17" s="31">
        <f>L18+L19+L20+L21+L22+L23</f>
        <v>53530.8</v>
      </c>
      <c r="M17" s="31">
        <f t="shared" ref="M17:V17" si="7">M18+M19+M20+M21+M22+M23</f>
        <v>54810.799999999996</v>
      </c>
      <c r="N17" s="31">
        <f t="shared" si="7"/>
        <v>54270.700000000004</v>
      </c>
      <c r="O17" s="31">
        <f t="shared" si="7"/>
        <v>65870</v>
      </c>
      <c r="P17" s="31">
        <f t="shared" si="7"/>
        <v>63363.999999999993</v>
      </c>
      <c r="Q17" s="31">
        <f t="shared" si="7"/>
        <v>69138.099999999991</v>
      </c>
      <c r="R17" s="31">
        <f t="shared" si="7"/>
        <v>74557.2</v>
      </c>
      <c r="S17" s="31">
        <f t="shared" si="7"/>
        <v>56030.19999999999</v>
      </c>
      <c r="T17" s="31">
        <f t="shared" si="7"/>
        <v>54540.69999999999</v>
      </c>
      <c r="U17" s="31">
        <f t="shared" si="7"/>
        <v>50851.999999999993</v>
      </c>
      <c r="V17" s="31">
        <f t="shared" si="7"/>
        <v>53906.7</v>
      </c>
      <c r="W17" s="31">
        <f>W18+W19+W20+W21+W22+W23</f>
        <v>54075.4</v>
      </c>
      <c r="X17" s="31">
        <f t="shared" ref="X17:Y17" si="8">X18+X19+X20+X21+X22+X23</f>
        <v>54075.4</v>
      </c>
      <c r="Y17" s="31">
        <f t="shared" si="8"/>
        <v>54075.4</v>
      </c>
      <c r="Z17" s="215"/>
      <c r="AA17" s="215"/>
    </row>
    <row r="18" spans="1:28" ht="81" customHeight="1" x14ac:dyDescent="0.25">
      <c r="A18" s="18" t="s">
        <v>22</v>
      </c>
      <c r="B18" s="18" t="s">
        <v>23</v>
      </c>
      <c r="C18" s="18" t="s">
        <v>22</v>
      </c>
      <c r="D18" s="18" t="s">
        <v>22</v>
      </c>
      <c r="E18" s="12" t="s">
        <v>506</v>
      </c>
      <c r="F18" s="30" t="s">
        <v>696</v>
      </c>
      <c r="G18" s="18" t="s">
        <v>398</v>
      </c>
      <c r="H18" s="18" t="s">
        <v>130</v>
      </c>
      <c r="I18" s="18" t="s">
        <v>22</v>
      </c>
      <c r="J18" s="18" t="s">
        <v>499</v>
      </c>
      <c r="K18" s="18" t="s">
        <v>448</v>
      </c>
      <c r="L18" s="32">
        <v>39882.300000000003</v>
      </c>
      <c r="M18" s="32">
        <v>42229.7</v>
      </c>
      <c r="N18" s="31">
        <v>41025</v>
      </c>
      <c r="O18" s="31">
        <v>50874.400000000001</v>
      </c>
      <c r="P18" s="31">
        <v>50628.2</v>
      </c>
      <c r="Q18" s="31">
        <v>56071.7</v>
      </c>
      <c r="R18" s="31">
        <v>60075.9</v>
      </c>
      <c r="S18" s="170">
        <v>42001.3</v>
      </c>
      <c r="T18" s="173">
        <v>42897.7</v>
      </c>
      <c r="U18" s="173">
        <v>39057.199999999997</v>
      </c>
      <c r="V18" s="173">
        <v>42794.9</v>
      </c>
      <c r="W18" s="173">
        <v>42872</v>
      </c>
      <c r="X18" s="173">
        <v>42872</v>
      </c>
      <c r="Y18" s="173">
        <v>42872</v>
      </c>
      <c r="Z18" s="321"/>
      <c r="AA18" s="215"/>
    </row>
    <row r="19" spans="1:28" ht="48.75" customHeight="1" x14ac:dyDescent="0.25">
      <c r="A19" s="18" t="s">
        <v>22</v>
      </c>
      <c r="B19" s="18" t="s">
        <v>23</v>
      </c>
      <c r="C19" s="18" t="s">
        <v>22</v>
      </c>
      <c r="D19" s="18" t="s">
        <v>108</v>
      </c>
      <c r="E19" s="12" t="s">
        <v>507</v>
      </c>
      <c r="F19" s="30" t="s">
        <v>696</v>
      </c>
      <c r="G19" s="18" t="s">
        <v>398</v>
      </c>
      <c r="H19" s="18" t="s">
        <v>130</v>
      </c>
      <c r="I19" s="18" t="s">
        <v>22</v>
      </c>
      <c r="J19" s="115" t="s">
        <v>742</v>
      </c>
      <c r="K19" s="33" t="s">
        <v>508</v>
      </c>
      <c r="L19" s="32">
        <v>12070.5</v>
      </c>
      <c r="M19" s="32">
        <v>10681.1</v>
      </c>
      <c r="N19" s="31">
        <v>11346.8</v>
      </c>
      <c r="O19" s="31">
        <v>13313.2</v>
      </c>
      <c r="P19" s="31">
        <v>11309.4</v>
      </c>
      <c r="Q19" s="31">
        <v>12387.7</v>
      </c>
      <c r="R19" s="31">
        <v>13865.1</v>
      </c>
      <c r="S19" s="170">
        <v>13712.7</v>
      </c>
      <c r="T19" s="172">
        <v>11418.1</v>
      </c>
      <c r="U19" s="173">
        <v>11450</v>
      </c>
      <c r="V19" s="173">
        <v>10860.4</v>
      </c>
      <c r="W19" s="173">
        <v>11095.5</v>
      </c>
      <c r="X19" s="173">
        <v>11095.5</v>
      </c>
      <c r="Y19" s="173">
        <v>11095.5</v>
      </c>
      <c r="Z19" s="321"/>
      <c r="AA19" s="321"/>
      <c r="AB19" s="322"/>
    </row>
    <row r="20" spans="1:28" ht="122.25" customHeight="1" x14ac:dyDescent="0.25">
      <c r="A20" s="18"/>
      <c r="B20" s="18"/>
      <c r="C20" s="18"/>
      <c r="D20" s="18"/>
      <c r="E20" s="226" t="s">
        <v>579</v>
      </c>
      <c r="F20" s="30" t="s">
        <v>697</v>
      </c>
      <c r="G20" s="18" t="s">
        <v>398</v>
      </c>
      <c r="H20" s="18" t="s">
        <v>147</v>
      </c>
      <c r="I20" s="18" t="s">
        <v>120</v>
      </c>
      <c r="J20" s="115" t="s">
        <v>581</v>
      </c>
      <c r="K20" s="33" t="s">
        <v>449</v>
      </c>
      <c r="L20" s="32"/>
      <c r="M20" s="32"/>
      <c r="N20" s="31"/>
      <c r="O20" s="31"/>
      <c r="P20" s="31">
        <v>50.2</v>
      </c>
      <c r="Q20" s="31">
        <v>22.3</v>
      </c>
      <c r="R20" s="31">
        <v>15.4</v>
      </c>
      <c r="S20" s="170">
        <v>11.7</v>
      </c>
      <c r="T20" s="172">
        <v>30.2</v>
      </c>
      <c r="U20" s="172">
        <v>40.1</v>
      </c>
      <c r="V20" s="172">
        <v>28.1</v>
      </c>
      <c r="W20" s="173">
        <v>12</v>
      </c>
      <c r="X20" s="173">
        <v>12</v>
      </c>
      <c r="Y20" s="173">
        <v>12</v>
      </c>
      <c r="Z20" s="215"/>
      <c r="AA20" s="215"/>
    </row>
    <row r="21" spans="1:28" ht="135" customHeight="1" x14ac:dyDescent="0.25">
      <c r="A21" s="18" t="s">
        <v>22</v>
      </c>
      <c r="B21" s="18" t="s">
        <v>23</v>
      </c>
      <c r="C21" s="18" t="s">
        <v>22</v>
      </c>
      <c r="D21" s="18" t="s">
        <v>118</v>
      </c>
      <c r="E21" s="226" t="s">
        <v>580</v>
      </c>
      <c r="F21" s="30" t="s">
        <v>696</v>
      </c>
      <c r="G21" s="18" t="s">
        <v>398</v>
      </c>
      <c r="H21" s="18" t="s">
        <v>147</v>
      </c>
      <c r="I21" s="18" t="s">
        <v>120</v>
      </c>
      <c r="J21" s="115" t="s">
        <v>582</v>
      </c>
      <c r="K21" s="33" t="s">
        <v>449</v>
      </c>
      <c r="L21" s="32"/>
      <c r="M21" s="32"/>
      <c r="N21" s="31"/>
      <c r="O21" s="31"/>
      <c r="P21" s="31"/>
      <c r="Q21" s="31">
        <v>0.2</v>
      </c>
      <c r="R21" s="31">
        <v>0.4</v>
      </c>
      <c r="S21" s="170">
        <v>0.2</v>
      </c>
      <c r="T21" s="172">
        <v>0.3</v>
      </c>
      <c r="U21" s="173">
        <v>0.4</v>
      </c>
      <c r="V21" s="173"/>
      <c r="W21" s="173">
        <v>0.2</v>
      </c>
      <c r="X21" s="173">
        <v>0.2</v>
      </c>
      <c r="Y21" s="173">
        <v>0.2</v>
      </c>
      <c r="Z21" s="215"/>
      <c r="AA21" s="215"/>
    </row>
    <row r="22" spans="1:28" ht="109.5" customHeight="1" x14ac:dyDescent="0.25">
      <c r="A22" s="18" t="s">
        <v>22</v>
      </c>
      <c r="B22" s="18" t="s">
        <v>23</v>
      </c>
      <c r="C22" s="18" t="s">
        <v>22</v>
      </c>
      <c r="D22" s="18" t="s">
        <v>118</v>
      </c>
      <c r="E22" s="58" t="s">
        <v>510</v>
      </c>
      <c r="F22" s="30" t="s">
        <v>696</v>
      </c>
      <c r="G22" s="18" t="s">
        <v>398</v>
      </c>
      <c r="H22" s="18" t="s">
        <v>147</v>
      </c>
      <c r="I22" s="18" t="s">
        <v>120</v>
      </c>
      <c r="J22" s="18" t="s">
        <v>500</v>
      </c>
      <c r="K22" s="18" t="s">
        <v>449</v>
      </c>
      <c r="L22" s="32">
        <v>29.5</v>
      </c>
      <c r="M22" s="32">
        <v>14</v>
      </c>
      <c r="N22" s="31">
        <v>40.799999999999997</v>
      </c>
      <c r="O22" s="31">
        <v>59.6</v>
      </c>
      <c r="P22" s="31">
        <v>52.7</v>
      </c>
      <c r="Q22" s="31">
        <v>16.399999999999999</v>
      </c>
      <c r="R22" s="31">
        <v>18.600000000000001</v>
      </c>
      <c r="S22" s="170">
        <v>13.2</v>
      </c>
      <c r="T22" s="172">
        <v>14.2</v>
      </c>
      <c r="U22" s="173">
        <v>24.6</v>
      </c>
      <c r="V22" s="173">
        <v>17.2</v>
      </c>
      <c r="W22" s="173">
        <v>7.4</v>
      </c>
      <c r="X22" s="173">
        <v>7.4</v>
      </c>
      <c r="Y22" s="173">
        <v>7.4</v>
      </c>
      <c r="Z22" s="215"/>
      <c r="AA22" s="215"/>
    </row>
    <row r="23" spans="1:28" ht="96" x14ac:dyDescent="0.25">
      <c r="A23" s="18" t="s">
        <v>22</v>
      </c>
      <c r="B23" s="18" t="s">
        <v>23</v>
      </c>
      <c r="C23" s="18" t="s">
        <v>22</v>
      </c>
      <c r="D23" s="18" t="s">
        <v>120</v>
      </c>
      <c r="E23" s="59" t="s">
        <v>509</v>
      </c>
      <c r="F23" s="30" t="s">
        <v>696</v>
      </c>
      <c r="G23" s="18" t="s">
        <v>398</v>
      </c>
      <c r="H23" s="18" t="s">
        <v>147</v>
      </c>
      <c r="I23" s="18" t="s">
        <v>120</v>
      </c>
      <c r="J23" s="18" t="s">
        <v>501</v>
      </c>
      <c r="K23" s="18" t="s">
        <v>449</v>
      </c>
      <c r="L23" s="32">
        <v>1548.5</v>
      </c>
      <c r="M23" s="32">
        <v>1886</v>
      </c>
      <c r="N23" s="31">
        <v>1858.1</v>
      </c>
      <c r="O23" s="31">
        <v>1622.8</v>
      </c>
      <c r="P23" s="31">
        <v>1323.5</v>
      </c>
      <c r="Q23" s="31">
        <v>639.79999999999995</v>
      </c>
      <c r="R23" s="31">
        <v>581.79999999999995</v>
      </c>
      <c r="S23" s="170">
        <v>291.10000000000002</v>
      </c>
      <c r="T23" s="173">
        <v>180.2</v>
      </c>
      <c r="U23" s="172">
        <v>279.7</v>
      </c>
      <c r="V23" s="172">
        <v>206.1</v>
      </c>
      <c r="W23" s="172">
        <v>88.3</v>
      </c>
      <c r="X23" s="172">
        <v>88.3</v>
      </c>
      <c r="Y23" s="172">
        <v>88.3</v>
      </c>
      <c r="Z23" s="215"/>
      <c r="AA23" s="215"/>
    </row>
    <row r="24" spans="1:28" ht="24.75" customHeight="1" x14ac:dyDescent="0.25">
      <c r="A24" s="398" t="s">
        <v>22</v>
      </c>
      <c r="B24" s="398" t="s">
        <v>44</v>
      </c>
      <c r="C24" s="398"/>
      <c r="D24" s="398"/>
      <c r="E24" s="88" t="s">
        <v>512</v>
      </c>
      <c r="F24" s="29" t="s">
        <v>416</v>
      </c>
      <c r="G24" s="57"/>
      <c r="H24" s="57"/>
      <c r="I24" s="57"/>
      <c r="J24" s="57"/>
      <c r="K24" s="57"/>
      <c r="L24" s="28">
        <f>L25</f>
        <v>140489.79999999999</v>
      </c>
      <c r="M24" s="28">
        <f t="shared" ref="M24:Y24" si="9">M25</f>
        <v>135098.80000000002</v>
      </c>
      <c r="N24" s="28">
        <f t="shared" si="9"/>
        <v>132750.29999999999</v>
      </c>
      <c r="O24" s="28">
        <f t="shared" si="9"/>
        <v>168771.3</v>
      </c>
      <c r="P24" s="28">
        <f t="shared" si="9"/>
        <v>152443.1</v>
      </c>
      <c r="Q24" s="28">
        <f t="shared" si="9"/>
        <v>167215.20000000001</v>
      </c>
      <c r="R24" s="28">
        <f t="shared" si="9"/>
        <v>180946.19999999998</v>
      </c>
      <c r="S24" s="28">
        <f t="shared" si="9"/>
        <v>202205.30000000002</v>
      </c>
      <c r="T24" s="28">
        <f t="shared" si="9"/>
        <v>225020</v>
      </c>
      <c r="U24" s="28">
        <f t="shared" si="9"/>
        <v>216033.30000000002</v>
      </c>
      <c r="V24" s="28">
        <f t="shared" si="9"/>
        <v>221398.70000000004</v>
      </c>
      <c r="W24" s="28">
        <f t="shared" si="9"/>
        <v>220202.7</v>
      </c>
      <c r="X24" s="28">
        <f t="shared" si="9"/>
        <v>209350.1</v>
      </c>
      <c r="Y24" s="28">
        <f t="shared" si="9"/>
        <v>209350.1</v>
      </c>
      <c r="Z24" s="215"/>
      <c r="AA24" s="215"/>
    </row>
    <row r="25" spans="1:28" ht="48.75" customHeight="1" x14ac:dyDescent="0.25">
      <c r="A25" s="393"/>
      <c r="B25" s="393"/>
      <c r="C25" s="393"/>
      <c r="D25" s="398"/>
      <c r="E25" s="88"/>
      <c r="F25" s="29" t="s">
        <v>696</v>
      </c>
      <c r="G25" s="57" t="s">
        <v>398</v>
      </c>
      <c r="H25" s="57"/>
      <c r="I25" s="57"/>
      <c r="J25" s="57"/>
      <c r="K25" s="57"/>
      <c r="L25" s="28">
        <f>L26+L29+L30</f>
        <v>140489.79999999999</v>
      </c>
      <c r="M25" s="28">
        <f>M26+M29+M30</f>
        <v>135098.80000000002</v>
      </c>
      <c r="N25" s="28">
        <f>N26+N29+N30</f>
        <v>132750.29999999999</v>
      </c>
      <c r="O25" s="28">
        <f>O26+O29+O30</f>
        <v>168771.3</v>
      </c>
      <c r="P25" s="28">
        <f>P26+P29+P30</f>
        <v>152443.1</v>
      </c>
      <c r="Q25" s="28">
        <f t="shared" ref="Q25:R25" si="10">Q26+Q30+Q29</f>
        <v>167215.20000000001</v>
      </c>
      <c r="R25" s="28">
        <f t="shared" si="10"/>
        <v>180946.19999999998</v>
      </c>
      <c r="S25" s="28">
        <f t="shared" ref="S25:T25" si="11">S26+S29+S30+S31+S33+S32</f>
        <v>202205.30000000002</v>
      </c>
      <c r="T25" s="28">
        <f t="shared" si="11"/>
        <v>225020</v>
      </c>
      <c r="U25" s="28">
        <f>U26+U29+U30+U31+U33+U32</f>
        <v>216033.30000000002</v>
      </c>
      <c r="V25" s="28">
        <f t="shared" ref="V25:Y25" si="12">V26+V29+V30+V31+V33+V32</f>
        <v>221398.70000000004</v>
      </c>
      <c r="W25" s="28">
        <f t="shared" si="12"/>
        <v>220202.7</v>
      </c>
      <c r="X25" s="28">
        <f t="shared" si="12"/>
        <v>209350.1</v>
      </c>
      <c r="Y25" s="28">
        <f t="shared" si="12"/>
        <v>209350.1</v>
      </c>
      <c r="Z25" s="215"/>
      <c r="AA25" s="215"/>
    </row>
    <row r="26" spans="1:28" ht="45" x14ac:dyDescent="0.25">
      <c r="A26" s="18" t="s">
        <v>22</v>
      </c>
      <c r="B26" s="18" t="s">
        <v>44</v>
      </c>
      <c r="C26" s="18" t="s">
        <v>22</v>
      </c>
      <c r="D26" s="18"/>
      <c r="E26" s="88" t="s">
        <v>513</v>
      </c>
      <c r="F26" s="30" t="s">
        <v>696</v>
      </c>
      <c r="G26" s="18" t="s">
        <v>398</v>
      </c>
      <c r="H26" s="18"/>
      <c r="I26" s="18"/>
      <c r="J26" s="18"/>
      <c r="K26" s="18"/>
      <c r="L26" s="31">
        <f>L27+L28</f>
        <v>140489.79999999999</v>
      </c>
      <c r="M26" s="31">
        <f>M27+M28</f>
        <v>135098.80000000002</v>
      </c>
      <c r="N26" s="31">
        <f>N27+N28</f>
        <v>132750.29999999999</v>
      </c>
      <c r="O26" s="31">
        <f>O27+O28</f>
        <v>168771.3</v>
      </c>
      <c r="P26" s="31">
        <f>P27+P28</f>
        <v>152101.9</v>
      </c>
      <c r="Q26" s="31">
        <f t="shared" ref="Q26:R26" si="13">SUM(Q27+Q28)</f>
        <v>163509.30000000002</v>
      </c>
      <c r="R26" s="31">
        <f t="shared" si="13"/>
        <v>170830.19999999998</v>
      </c>
      <c r="S26" s="31">
        <f>S27+S28</f>
        <v>192207.2</v>
      </c>
      <c r="T26" s="31">
        <f t="shared" ref="T26:Y26" si="14">T27+T28</f>
        <v>213475.4</v>
      </c>
      <c r="U26" s="31">
        <f t="shared" si="14"/>
        <v>204051.20000000001</v>
      </c>
      <c r="V26" s="31">
        <f t="shared" si="14"/>
        <v>210530.7</v>
      </c>
      <c r="W26" s="31">
        <f t="shared" si="14"/>
        <v>209348</v>
      </c>
      <c r="X26" s="31">
        <f t="shared" si="14"/>
        <v>209348</v>
      </c>
      <c r="Y26" s="31">
        <f t="shared" si="14"/>
        <v>209348</v>
      </c>
      <c r="Z26" s="215"/>
      <c r="AA26" s="215"/>
    </row>
    <row r="27" spans="1:28" ht="116.25" customHeight="1" x14ac:dyDescent="0.25">
      <c r="A27" s="18" t="s">
        <v>22</v>
      </c>
      <c r="B27" s="18" t="s">
        <v>44</v>
      </c>
      <c r="C27" s="18" t="s">
        <v>22</v>
      </c>
      <c r="D27" s="18" t="s">
        <v>22</v>
      </c>
      <c r="E27" s="12" t="s">
        <v>418</v>
      </c>
      <c r="F27" s="30" t="s">
        <v>696</v>
      </c>
      <c r="G27" s="18" t="s">
        <v>398</v>
      </c>
      <c r="H27" s="18" t="s">
        <v>130</v>
      </c>
      <c r="I27" s="18" t="s">
        <v>108</v>
      </c>
      <c r="J27" s="18" t="s">
        <v>502</v>
      </c>
      <c r="K27" s="33" t="s">
        <v>419</v>
      </c>
      <c r="L27" s="31">
        <v>107867.4</v>
      </c>
      <c r="M27" s="31">
        <v>112045.1</v>
      </c>
      <c r="N27" s="31">
        <v>108259.9</v>
      </c>
      <c r="O27" s="31">
        <v>125120.5</v>
      </c>
      <c r="P27" s="31">
        <v>126794.7</v>
      </c>
      <c r="Q27" s="31">
        <v>134992.20000000001</v>
      </c>
      <c r="R27" s="31">
        <v>141940.4</v>
      </c>
      <c r="S27" s="170">
        <v>161736.70000000001</v>
      </c>
      <c r="T27" s="172">
        <v>176011.8</v>
      </c>
      <c r="U27" s="172">
        <v>169021.1</v>
      </c>
      <c r="V27" s="172">
        <v>180589.1</v>
      </c>
      <c r="W27" s="172">
        <v>178552.1</v>
      </c>
      <c r="X27" s="172">
        <v>178552.1</v>
      </c>
      <c r="Y27" s="172">
        <v>178552.1</v>
      </c>
      <c r="Z27" s="215"/>
      <c r="AA27" s="216"/>
    </row>
    <row r="28" spans="1:28" ht="57.75" customHeight="1" x14ac:dyDescent="0.25">
      <c r="A28" s="18" t="s">
        <v>22</v>
      </c>
      <c r="B28" s="18" t="s">
        <v>44</v>
      </c>
      <c r="C28" s="18" t="s">
        <v>22</v>
      </c>
      <c r="D28" s="18" t="s">
        <v>108</v>
      </c>
      <c r="E28" s="12" t="s">
        <v>115</v>
      </c>
      <c r="F28" s="30" t="s">
        <v>696</v>
      </c>
      <c r="G28" s="18" t="s">
        <v>398</v>
      </c>
      <c r="H28" s="18" t="s">
        <v>130</v>
      </c>
      <c r="I28" s="18" t="s">
        <v>108</v>
      </c>
      <c r="J28" s="115" t="s">
        <v>574</v>
      </c>
      <c r="K28" s="33" t="s">
        <v>575</v>
      </c>
      <c r="L28" s="31">
        <v>32622.400000000001</v>
      </c>
      <c r="M28" s="31">
        <v>23053.7</v>
      </c>
      <c r="N28" s="31">
        <v>24490.400000000001</v>
      </c>
      <c r="O28" s="31">
        <v>43650.8</v>
      </c>
      <c r="P28" s="31">
        <v>25307.200000000001</v>
      </c>
      <c r="Q28" s="31">
        <v>28517.1</v>
      </c>
      <c r="R28" s="31">
        <v>28889.8</v>
      </c>
      <c r="S28" s="31">
        <v>30470.5</v>
      </c>
      <c r="T28" s="31">
        <v>37463.599999999999</v>
      </c>
      <c r="U28" s="173">
        <v>35030.1</v>
      </c>
      <c r="V28" s="173">
        <v>29941.599999999999</v>
      </c>
      <c r="W28" s="173">
        <v>30795.9</v>
      </c>
      <c r="X28" s="173">
        <v>30795.9</v>
      </c>
      <c r="Y28" s="173">
        <v>30795.9</v>
      </c>
      <c r="Z28" s="215"/>
    </row>
    <row r="29" spans="1:28" ht="48.75" customHeight="1" x14ac:dyDescent="0.25">
      <c r="A29" s="18" t="s">
        <v>22</v>
      </c>
      <c r="B29" s="18" t="s">
        <v>44</v>
      </c>
      <c r="C29" s="18" t="s">
        <v>22</v>
      </c>
      <c r="D29" s="18" t="s">
        <v>118</v>
      </c>
      <c r="E29" s="12" t="s">
        <v>586</v>
      </c>
      <c r="F29" s="30" t="s">
        <v>696</v>
      </c>
      <c r="G29" s="18" t="s">
        <v>398</v>
      </c>
      <c r="H29" s="18" t="s">
        <v>130</v>
      </c>
      <c r="I29" s="18" t="s">
        <v>108</v>
      </c>
      <c r="J29" s="115" t="s">
        <v>585</v>
      </c>
      <c r="K29" s="33" t="s">
        <v>584</v>
      </c>
      <c r="L29" s="31"/>
      <c r="M29" s="31"/>
      <c r="N29" s="31"/>
      <c r="O29" s="31"/>
      <c r="P29" s="31"/>
      <c r="Q29" s="31">
        <v>3349.5</v>
      </c>
      <c r="R29" s="31">
        <v>9793.1</v>
      </c>
      <c r="S29" s="170">
        <v>9671.7000000000007</v>
      </c>
      <c r="T29" s="173">
        <v>9721.2000000000007</v>
      </c>
      <c r="U29" s="173">
        <v>9787.2999999999993</v>
      </c>
      <c r="V29" s="173">
        <v>9658.1</v>
      </c>
      <c r="W29" s="173">
        <v>9537.5</v>
      </c>
      <c r="X29" s="173"/>
      <c r="Y29" s="173"/>
      <c r="Z29" s="215"/>
    </row>
    <row r="30" spans="1:28" ht="68.25" customHeight="1" x14ac:dyDescent="0.25">
      <c r="A30" s="18" t="s">
        <v>22</v>
      </c>
      <c r="B30" s="18" t="s">
        <v>44</v>
      </c>
      <c r="C30" s="18" t="s">
        <v>22</v>
      </c>
      <c r="D30" s="18" t="s">
        <v>120</v>
      </c>
      <c r="E30" s="12" t="s">
        <v>515</v>
      </c>
      <c r="F30" s="30" t="s">
        <v>696</v>
      </c>
      <c r="G30" s="18" t="s">
        <v>398</v>
      </c>
      <c r="H30" s="18" t="s">
        <v>130</v>
      </c>
      <c r="I30" s="18" t="s">
        <v>108</v>
      </c>
      <c r="J30" s="115" t="s">
        <v>750</v>
      </c>
      <c r="K30" s="18" t="s">
        <v>452</v>
      </c>
      <c r="L30" s="31"/>
      <c r="M30" s="31"/>
      <c r="N30" s="31"/>
      <c r="O30" s="31"/>
      <c r="P30" s="31">
        <v>341.2</v>
      </c>
      <c r="Q30" s="31">
        <v>356.4</v>
      </c>
      <c r="R30" s="31">
        <v>322.89999999999998</v>
      </c>
      <c r="S30" s="170">
        <v>326.39999999999998</v>
      </c>
      <c r="T30" s="172">
        <v>268.2</v>
      </c>
      <c r="U30" s="172">
        <v>287.2</v>
      </c>
      <c r="V30" s="172">
        <v>3.2</v>
      </c>
      <c r="W30" s="172">
        <v>2.1</v>
      </c>
      <c r="X30" s="172">
        <v>2.1</v>
      </c>
      <c r="Y30" s="172">
        <v>2.1</v>
      </c>
      <c r="Z30" s="215"/>
    </row>
    <row r="31" spans="1:28" ht="51" customHeight="1" x14ac:dyDescent="0.25">
      <c r="A31" s="301" t="s">
        <v>22</v>
      </c>
      <c r="B31" s="301" t="s">
        <v>44</v>
      </c>
      <c r="C31" s="301" t="s">
        <v>22</v>
      </c>
      <c r="D31" s="301" t="s">
        <v>122</v>
      </c>
      <c r="E31" s="12" t="s">
        <v>743</v>
      </c>
      <c r="F31" s="30" t="s">
        <v>696</v>
      </c>
      <c r="G31" s="301" t="s">
        <v>398</v>
      </c>
      <c r="H31" s="301" t="s">
        <v>130</v>
      </c>
      <c r="I31" s="301" t="s">
        <v>108</v>
      </c>
      <c r="J31" s="115" t="s">
        <v>744</v>
      </c>
      <c r="K31" s="33" t="s">
        <v>745</v>
      </c>
      <c r="L31" s="31"/>
      <c r="M31" s="31"/>
      <c r="N31" s="31"/>
      <c r="O31" s="31"/>
      <c r="P31" s="31"/>
      <c r="Q31" s="31"/>
      <c r="R31" s="31"/>
      <c r="S31" s="170"/>
      <c r="T31" s="172">
        <v>983.3</v>
      </c>
      <c r="U31" s="172">
        <v>293.3</v>
      </c>
      <c r="V31" s="172"/>
      <c r="W31" s="172"/>
      <c r="X31" s="172"/>
      <c r="Y31" s="172"/>
      <c r="Z31" s="215"/>
    </row>
    <row r="32" spans="1:28" ht="51" customHeight="1" x14ac:dyDescent="0.25">
      <c r="A32" s="320" t="s">
        <v>22</v>
      </c>
      <c r="B32" s="320" t="s">
        <v>44</v>
      </c>
      <c r="C32" s="320" t="s">
        <v>22</v>
      </c>
      <c r="D32" s="320" t="s">
        <v>126</v>
      </c>
      <c r="E32" s="12" t="s">
        <v>746</v>
      </c>
      <c r="F32" s="30" t="s">
        <v>696</v>
      </c>
      <c r="G32" s="320" t="s">
        <v>398</v>
      </c>
      <c r="H32" s="320" t="s">
        <v>130</v>
      </c>
      <c r="I32" s="320" t="s">
        <v>108</v>
      </c>
      <c r="J32" s="115" t="s">
        <v>747</v>
      </c>
      <c r="K32" s="33" t="s">
        <v>748</v>
      </c>
      <c r="L32" s="31"/>
      <c r="M32" s="31"/>
      <c r="N32" s="31"/>
      <c r="O32" s="31"/>
      <c r="P32" s="31"/>
      <c r="Q32" s="31"/>
      <c r="R32" s="31"/>
      <c r="S32" s="170"/>
      <c r="T32" s="172">
        <v>218.8</v>
      </c>
      <c r="U32" s="172">
        <v>1206.7</v>
      </c>
      <c r="V32" s="172">
        <v>1206.7</v>
      </c>
      <c r="W32" s="172">
        <v>1315.1</v>
      </c>
      <c r="X32" s="172"/>
      <c r="Y32" s="172"/>
      <c r="Z32" s="215"/>
    </row>
    <row r="33" spans="1:26" ht="79.5" customHeight="1" x14ac:dyDescent="0.25">
      <c r="A33" s="301" t="s">
        <v>22</v>
      </c>
      <c r="B33" s="301" t="s">
        <v>44</v>
      </c>
      <c r="C33" s="301" t="s">
        <v>22</v>
      </c>
      <c r="D33" s="301" t="s">
        <v>130</v>
      </c>
      <c r="E33" s="12" t="s">
        <v>763</v>
      </c>
      <c r="F33" s="30" t="s">
        <v>696</v>
      </c>
      <c r="G33" s="301" t="s">
        <v>398</v>
      </c>
      <c r="H33" s="301" t="s">
        <v>130</v>
      </c>
      <c r="I33" s="301" t="s">
        <v>142</v>
      </c>
      <c r="J33" s="115" t="s">
        <v>762</v>
      </c>
      <c r="K33" s="33" t="s">
        <v>748</v>
      </c>
      <c r="L33" s="31"/>
      <c r="M33" s="31"/>
      <c r="N33" s="31"/>
      <c r="O33" s="31"/>
      <c r="P33" s="31"/>
      <c r="Q33" s="31"/>
      <c r="R33" s="31"/>
      <c r="S33" s="170"/>
      <c r="T33" s="172">
        <v>353.1</v>
      </c>
      <c r="U33" s="172">
        <v>407.6</v>
      </c>
      <c r="V33" s="172"/>
      <c r="W33" s="172"/>
      <c r="X33" s="172"/>
      <c r="Y33" s="172"/>
      <c r="Z33" s="215"/>
    </row>
    <row r="34" spans="1:26" ht="33" customHeight="1" x14ac:dyDescent="0.25">
      <c r="A34" s="234" t="s">
        <v>22</v>
      </c>
      <c r="B34" s="234" t="s">
        <v>69</v>
      </c>
      <c r="C34" s="234"/>
      <c r="D34" s="234"/>
      <c r="E34" s="29" t="s">
        <v>516</v>
      </c>
      <c r="F34" s="29" t="s">
        <v>416</v>
      </c>
      <c r="G34" s="57"/>
      <c r="H34" s="57"/>
      <c r="I34" s="57"/>
      <c r="J34" s="57"/>
      <c r="K34" s="57"/>
      <c r="L34" s="28">
        <f t="shared" ref="L34:U34" si="15">L35+L36</f>
        <v>17738.400000000001</v>
      </c>
      <c r="M34" s="28">
        <f t="shared" si="15"/>
        <v>17987.7</v>
      </c>
      <c r="N34" s="28">
        <f t="shared" si="15"/>
        <v>17241</v>
      </c>
      <c r="O34" s="28">
        <f t="shared" si="15"/>
        <v>24661.599999999999</v>
      </c>
      <c r="P34" s="28">
        <f t="shared" si="15"/>
        <v>24970.6</v>
      </c>
      <c r="Q34" s="28">
        <f t="shared" si="15"/>
        <v>25081.899999999998</v>
      </c>
      <c r="R34" s="28">
        <f t="shared" si="15"/>
        <v>24862.400000000001</v>
      </c>
      <c r="S34" s="28">
        <f t="shared" si="15"/>
        <v>26342.200000000004</v>
      </c>
      <c r="T34" s="28">
        <f t="shared" si="15"/>
        <v>30231.399999999998</v>
      </c>
      <c r="U34" s="28">
        <f t="shared" si="15"/>
        <v>32098.7</v>
      </c>
      <c r="V34" s="28">
        <f>V35+V36</f>
        <v>29326.800000000003</v>
      </c>
      <c r="W34" s="28">
        <f>W35+W36</f>
        <v>30312</v>
      </c>
      <c r="X34" s="28">
        <f t="shared" ref="X34:Y34" si="16">X35+X36</f>
        <v>30312</v>
      </c>
      <c r="Y34" s="28">
        <f t="shared" si="16"/>
        <v>30312</v>
      </c>
      <c r="Z34" s="215"/>
    </row>
    <row r="35" spans="1:26" ht="35.25" customHeight="1" x14ac:dyDescent="0.25">
      <c r="A35" s="393" t="s">
        <v>22</v>
      </c>
      <c r="B35" s="393" t="s">
        <v>69</v>
      </c>
      <c r="C35" s="398" t="s">
        <v>22</v>
      </c>
      <c r="D35" s="234"/>
      <c r="E35" s="88" t="s">
        <v>517</v>
      </c>
      <c r="F35" s="29" t="s">
        <v>696</v>
      </c>
      <c r="G35" s="57" t="s">
        <v>398</v>
      </c>
      <c r="H35" s="57"/>
      <c r="I35" s="57"/>
      <c r="J35" s="57"/>
      <c r="K35" s="63" t="s">
        <v>420</v>
      </c>
      <c r="L35" s="28">
        <f t="shared" ref="L35:R35" si="17">L38+L39</f>
        <v>10168.799999999999</v>
      </c>
      <c r="M35" s="28">
        <f t="shared" si="17"/>
        <v>10983.5</v>
      </c>
      <c r="N35" s="28">
        <f t="shared" si="17"/>
        <v>10067</v>
      </c>
      <c r="O35" s="28">
        <f t="shared" si="17"/>
        <v>15923.3</v>
      </c>
      <c r="P35" s="28">
        <f t="shared" si="17"/>
        <v>17197.399999999998</v>
      </c>
      <c r="Q35" s="28">
        <f t="shared" si="17"/>
        <v>17215.899999999998</v>
      </c>
      <c r="R35" s="28">
        <f t="shared" si="17"/>
        <v>17188.400000000001</v>
      </c>
      <c r="S35" s="28">
        <f>S38+S39+S40+S41</f>
        <v>18691.100000000002</v>
      </c>
      <c r="T35" s="28">
        <f>T38+T39+T40+T41</f>
        <v>22721.1</v>
      </c>
      <c r="U35" s="28">
        <f t="shared" ref="U35:Y35" si="18">U38+U39+U40+U41</f>
        <v>23445</v>
      </c>
      <c r="V35" s="28">
        <f t="shared" si="18"/>
        <v>20088.400000000001</v>
      </c>
      <c r="W35" s="28">
        <f t="shared" si="18"/>
        <v>20487.900000000001</v>
      </c>
      <c r="X35" s="28">
        <f t="shared" si="18"/>
        <v>20487.900000000001</v>
      </c>
      <c r="Y35" s="28">
        <f t="shared" si="18"/>
        <v>20487.900000000001</v>
      </c>
      <c r="Z35" s="215"/>
    </row>
    <row r="36" spans="1:26" ht="45.75" customHeight="1" x14ac:dyDescent="0.25">
      <c r="A36" s="393"/>
      <c r="B36" s="393"/>
      <c r="C36" s="398"/>
      <c r="D36" s="234"/>
      <c r="E36" s="88"/>
      <c r="F36" s="29" t="s">
        <v>670</v>
      </c>
      <c r="G36" s="57" t="s">
        <v>421</v>
      </c>
      <c r="H36" s="57"/>
      <c r="I36" s="57"/>
      <c r="J36" s="57"/>
      <c r="K36" s="57"/>
      <c r="L36" s="28">
        <f>L37</f>
        <v>7569.6</v>
      </c>
      <c r="M36" s="28">
        <f t="shared" ref="M36:Y36" si="19">M37</f>
        <v>7004.2</v>
      </c>
      <c r="N36" s="28">
        <f t="shared" si="19"/>
        <v>7174</v>
      </c>
      <c r="O36" s="28">
        <f t="shared" si="19"/>
        <v>8738.2999999999993</v>
      </c>
      <c r="P36" s="28">
        <f t="shared" si="19"/>
        <v>7773.2</v>
      </c>
      <c r="Q36" s="28">
        <f t="shared" si="19"/>
        <v>7866</v>
      </c>
      <c r="R36" s="28">
        <f t="shared" si="19"/>
        <v>7674</v>
      </c>
      <c r="S36" s="28">
        <f t="shared" si="19"/>
        <v>7651.1</v>
      </c>
      <c r="T36" s="28">
        <f t="shared" si="19"/>
        <v>7510.3</v>
      </c>
      <c r="U36" s="28">
        <f t="shared" si="19"/>
        <v>8653.7000000000007</v>
      </c>
      <c r="V36" s="28">
        <f t="shared" si="19"/>
        <v>9238.4</v>
      </c>
      <c r="W36" s="28">
        <f t="shared" si="19"/>
        <v>9824.1</v>
      </c>
      <c r="X36" s="28">
        <f t="shared" si="19"/>
        <v>9824.1</v>
      </c>
      <c r="Y36" s="28">
        <f t="shared" si="19"/>
        <v>9824.1</v>
      </c>
      <c r="Z36" s="215"/>
    </row>
    <row r="37" spans="1:26" ht="97.5" customHeight="1" x14ac:dyDescent="0.25">
      <c r="A37" s="18" t="s">
        <v>22</v>
      </c>
      <c r="B37" s="18" t="s">
        <v>69</v>
      </c>
      <c r="C37" s="18" t="s">
        <v>22</v>
      </c>
      <c r="D37" s="18" t="s">
        <v>22</v>
      </c>
      <c r="E37" s="12" t="s">
        <v>284</v>
      </c>
      <c r="F37" s="30" t="s">
        <v>670</v>
      </c>
      <c r="G37" s="18" t="s">
        <v>421</v>
      </c>
      <c r="H37" s="18" t="s">
        <v>130</v>
      </c>
      <c r="I37" s="18" t="s">
        <v>118</v>
      </c>
      <c r="J37" s="33" t="s">
        <v>761</v>
      </c>
      <c r="K37" s="33" t="s">
        <v>417</v>
      </c>
      <c r="L37" s="22">
        <v>7569.6</v>
      </c>
      <c r="M37" s="22">
        <v>7004.2</v>
      </c>
      <c r="N37" s="22">
        <v>7174</v>
      </c>
      <c r="O37" s="22">
        <v>8738.2999999999993</v>
      </c>
      <c r="P37" s="22">
        <v>7773.2</v>
      </c>
      <c r="Q37" s="22">
        <v>7866</v>
      </c>
      <c r="R37" s="22">
        <v>7674</v>
      </c>
      <c r="S37" s="22">
        <v>7651.1</v>
      </c>
      <c r="T37" s="22">
        <v>7510.3</v>
      </c>
      <c r="U37" s="22">
        <v>8653.7000000000007</v>
      </c>
      <c r="V37" s="22">
        <v>9238.4</v>
      </c>
      <c r="W37" s="22">
        <v>9824.1</v>
      </c>
      <c r="X37" s="22">
        <v>9824.1</v>
      </c>
      <c r="Y37" s="22">
        <v>9824.1</v>
      </c>
      <c r="Z37" s="215"/>
    </row>
    <row r="38" spans="1:26" ht="45" x14ac:dyDescent="0.25">
      <c r="A38" s="18" t="s">
        <v>22</v>
      </c>
      <c r="B38" s="18" t="s">
        <v>69</v>
      </c>
      <c r="C38" s="18" t="s">
        <v>22</v>
      </c>
      <c r="D38" s="18" t="s">
        <v>108</v>
      </c>
      <c r="E38" s="12" t="s">
        <v>287</v>
      </c>
      <c r="F38" s="30" t="s">
        <v>696</v>
      </c>
      <c r="G38" s="18" t="s">
        <v>398</v>
      </c>
      <c r="H38" s="18" t="s">
        <v>130</v>
      </c>
      <c r="I38" s="18" t="s">
        <v>118</v>
      </c>
      <c r="J38" s="33" t="s">
        <v>518</v>
      </c>
      <c r="K38" s="33" t="s">
        <v>573</v>
      </c>
      <c r="L38" s="31">
        <v>10168.799999999999</v>
      </c>
      <c r="M38" s="31">
        <v>10983.5</v>
      </c>
      <c r="N38" s="31">
        <v>10067</v>
      </c>
      <c r="O38" s="31">
        <v>15923.3</v>
      </c>
      <c r="P38" s="31">
        <v>16926.3</v>
      </c>
      <c r="Q38" s="31">
        <v>16103.3</v>
      </c>
      <c r="R38" s="22">
        <v>16233.9</v>
      </c>
      <c r="S38" s="22">
        <v>17731.7</v>
      </c>
      <c r="T38" s="22">
        <v>20288.400000000001</v>
      </c>
      <c r="U38" s="22">
        <v>20952.900000000001</v>
      </c>
      <c r="V38" s="22">
        <v>19888.400000000001</v>
      </c>
      <c r="W38" s="22">
        <v>20287.900000000001</v>
      </c>
      <c r="X38" s="22">
        <v>20287.900000000001</v>
      </c>
      <c r="Y38" s="22">
        <v>20287.900000000001</v>
      </c>
      <c r="Z38" s="215"/>
    </row>
    <row r="39" spans="1:26" s="221" customFormat="1" ht="54" customHeight="1" x14ac:dyDescent="0.25">
      <c r="A39" s="18" t="s">
        <v>22</v>
      </c>
      <c r="B39" s="18" t="s">
        <v>69</v>
      </c>
      <c r="C39" s="18" t="s">
        <v>108</v>
      </c>
      <c r="D39" s="18"/>
      <c r="E39" s="12" t="s">
        <v>542</v>
      </c>
      <c r="F39" s="218" t="s">
        <v>698</v>
      </c>
      <c r="G39" s="219">
        <v>512</v>
      </c>
      <c r="H39" s="18" t="s">
        <v>130</v>
      </c>
      <c r="I39" s="18" t="s">
        <v>118</v>
      </c>
      <c r="J39" s="303" t="s">
        <v>751</v>
      </c>
      <c r="K39" s="220"/>
      <c r="L39" s="220"/>
      <c r="M39" s="220"/>
      <c r="N39" s="220"/>
      <c r="O39" s="220"/>
      <c r="P39" s="219">
        <v>271.10000000000002</v>
      </c>
      <c r="Q39" s="219">
        <v>1112.5999999999999</v>
      </c>
      <c r="R39" s="222">
        <v>954.5</v>
      </c>
      <c r="S39" s="222">
        <v>959.4</v>
      </c>
      <c r="T39" s="222">
        <v>1355.6</v>
      </c>
      <c r="U39" s="222">
        <v>1244</v>
      </c>
      <c r="V39" s="222"/>
      <c r="W39" s="222"/>
      <c r="X39" s="222"/>
      <c r="Y39" s="222"/>
    </row>
    <row r="40" spans="1:26" s="221" customFormat="1" ht="54" customHeight="1" x14ac:dyDescent="0.25">
      <c r="A40" s="301" t="s">
        <v>22</v>
      </c>
      <c r="B40" s="301" t="s">
        <v>69</v>
      </c>
      <c r="C40" s="301" t="s">
        <v>118</v>
      </c>
      <c r="D40" s="301" t="s">
        <v>118</v>
      </c>
      <c r="E40" s="12" t="s">
        <v>754</v>
      </c>
      <c r="F40" s="218" t="s">
        <v>698</v>
      </c>
      <c r="G40" s="219">
        <v>512</v>
      </c>
      <c r="H40" s="301" t="s">
        <v>130</v>
      </c>
      <c r="I40" s="301" t="s">
        <v>142</v>
      </c>
      <c r="J40" s="303" t="s">
        <v>752</v>
      </c>
      <c r="K40" s="304" t="s">
        <v>514</v>
      </c>
      <c r="L40" s="220"/>
      <c r="M40" s="220"/>
      <c r="N40" s="220"/>
      <c r="O40" s="220"/>
      <c r="P40" s="219"/>
      <c r="Q40" s="219"/>
      <c r="R40" s="222"/>
      <c r="S40" s="222"/>
      <c r="T40" s="222">
        <v>884.5</v>
      </c>
      <c r="U40" s="222">
        <v>1048.0999999999999</v>
      </c>
      <c r="V40" s="222"/>
      <c r="W40" s="222"/>
      <c r="X40" s="222"/>
      <c r="Y40" s="222"/>
    </row>
    <row r="41" spans="1:26" s="221" customFormat="1" ht="47.25" customHeight="1" x14ac:dyDescent="0.25">
      <c r="A41" s="301" t="s">
        <v>22</v>
      </c>
      <c r="B41" s="301" t="s">
        <v>69</v>
      </c>
      <c r="C41" s="301" t="s">
        <v>118</v>
      </c>
      <c r="D41" s="301"/>
      <c r="E41" s="12" t="s">
        <v>755</v>
      </c>
      <c r="F41" s="218" t="s">
        <v>698</v>
      </c>
      <c r="G41" s="219">
        <v>512</v>
      </c>
      <c r="H41" s="301" t="s">
        <v>130</v>
      </c>
      <c r="I41" s="301" t="s">
        <v>142</v>
      </c>
      <c r="J41" s="303" t="s">
        <v>753</v>
      </c>
      <c r="K41" s="304" t="s">
        <v>514</v>
      </c>
      <c r="L41" s="220"/>
      <c r="M41" s="220"/>
      <c r="N41" s="220"/>
      <c r="O41" s="220"/>
      <c r="P41" s="219"/>
      <c r="Q41" s="219"/>
      <c r="R41" s="222"/>
      <c r="S41" s="222"/>
      <c r="T41" s="222">
        <v>192.6</v>
      </c>
      <c r="U41" s="222">
        <v>200</v>
      </c>
      <c r="V41" s="222">
        <v>200</v>
      </c>
      <c r="W41" s="222">
        <v>200</v>
      </c>
      <c r="X41" s="222">
        <v>200</v>
      </c>
      <c r="Y41" s="222">
        <v>200</v>
      </c>
    </row>
    <row r="42" spans="1:26" ht="22.5" customHeight="1" x14ac:dyDescent="0.25">
      <c r="A42" s="394" t="s">
        <v>22</v>
      </c>
      <c r="B42" s="394" t="s">
        <v>161</v>
      </c>
      <c r="C42" s="377"/>
      <c r="D42" s="377"/>
      <c r="E42" s="95" t="s">
        <v>488</v>
      </c>
      <c r="F42" s="29" t="s">
        <v>416</v>
      </c>
      <c r="G42" s="57"/>
      <c r="H42" s="57"/>
      <c r="I42" s="57"/>
      <c r="J42" s="57"/>
      <c r="K42" s="63"/>
      <c r="L42" s="28">
        <f t="shared" ref="L42:S42" si="20">L44</f>
        <v>1691.2</v>
      </c>
      <c r="M42" s="28">
        <f t="shared" si="20"/>
        <v>1922.2</v>
      </c>
      <c r="N42" s="28">
        <f t="shared" si="20"/>
        <v>2231.1999999999998</v>
      </c>
      <c r="O42" s="28">
        <f t="shared" si="20"/>
        <v>3023.2</v>
      </c>
      <c r="P42" s="28">
        <f t="shared" si="20"/>
        <v>2085</v>
      </c>
      <c r="Q42" s="28">
        <f t="shared" si="20"/>
        <v>2103</v>
      </c>
      <c r="R42" s="28">
        <f t="shared" si="20"/>
        <v>2098</v>
      </c>
      <c r="S42" s="28">
        <f t="shared" si="20"/>
        <v>2660.7</v>
      </c>
      <c r="T42" s="28">
        <f>T44+T45+T46+T47</f>
        <v>1906.6</v>
      </c>
      <c r="U42" s="28">
        <f t="shared" ref="U42:Y42" si="21">U44+U45+U46+U47</f>
        <v>1397</v>
      </c>
      <c r="V42" s="28">
        <f t="shared" si="21"/>
        <v>1397</v>
      </c>
      <c r="W42" s="28">
        <f t="shared" si="21"/>
        <v>1397</v>
      </c>
      <c r="X42" s="28">
        <f t="shared" si="21"/>
        <v>1397</v>
      </c>
      <c r="Y42" s="28">
        <f t="shared" si="21"/>
        <v>1397</v>
      </c>
    </row>
    <row r="43" spans="1:26" ht="35.25" customHeight="1" x14ac:dyDescent="0.25">
      <c r="A43" s="394"/>
      <c r="B43" s="394"/>
      <c r="C43" s="377"/>
      <c r="D43" s="377"/>
      <c r="E43" s="95"/>
      <c r="F43" s="30" t="s">
        <v>670</v>
      </c>
      <c r="G43" s="18" t="s">
        <v>421</v>
      </c>
      <c r="H43" s="18"/>
      <c r="I43" s="18"/>
      <c r="J43" s="18"/>
      <c r="K43" s="33"/>
      <c r="L43" s="31"/>
      <c r="M43" s="31"/>
      <c r="N43" s="31"/>
      <c r="O43" s="31"/>
      <c r="P43" s="31"/>
      <c r="Q43" s="31"/>
      <c r="R43" s="31"/>
      <c r="S43" s="170"/>
      <c r="T43" s="164"/>
      <c r="U43" s="164"/>
      <c r="V43" s="164"/>
      <c r="W43" s="164"/>
      <c r="X43" s="164"/>
      <c r="Y43" s="164"/>
    </row>
    <row r="44" spans="1:26" ht="35.25" customHeight="1" x14ac:dyDescent="0.25">
      <c r="A44" s="18" t="s">
        <v>22</v>
      </c>
      <c r="B44" s="18" t="s">
        <v>161</v>
      </c>
      <c r="C44" s="18" t="s">
        <v>22</v>
      </c>
      <c r="D44" s="18"/>
      <c r="E44" s="12" t="s">
        <v>489</v>
      </c>
      <c r="F44" s="30" t="s">
        <v>670</v>
      </c>
      <c r="G44" s="18" t="s">
        <v>421</v>
      </c>
      <c r="H44" s="18" t="s">
        <v>130</v>
      </c>
      <c r="I44" s="18" t="s">
        <v>130</v>
      </c>
      <c r="J44" s="18" t="s">
        <v>491</v>
      </c>
      <c r="K44" s="33"/>
      <c r="L44" s="31">
        <f>L45+L46+L47</f>
        <v>1691.2</v>
      </c>
      <c r="M44" s="31">
        <f>M45+M46+M47</f>
        <v>1922.2</v>
      </c>
      <c r="N44" s="31">
        <f>N45+N46+N47</f>
        <v>2231.1999999999998</v>
      </c>
      <c r="O44" s="31">
        <f t="shared" ref="O44:S44" si="22">O45+O46+O47</f>
        <v>3023.2</v>
      </c>
      <c r="P44" s="31">
        <f t="shared" si="22"/>
        <v>2085</v>
      </c>
      <c r="Q44" s="31">
        <f t="shared" si="22"/>
        <v>2103</v>
      </c>
      <c r="R44" s="31">
        <f t="shared" si="22"/>
        <v>2098</v>
      </c>
      <c r="S44" s="31">
        <f t="shared" si="22"/>
        <v>2660.7</v>
      </c>
      <c r="T44" s="31">
        <v>1736</v>
      </c>
      <c r="U44" s="31">
        <v>1385</v>
      </c>
      <c r="V44" s="31">
        <v>1385</v>
      </c>
      <c r="W44" s="31">
        <v>1385</v>
      </c>
      <c r="X44" s="31">
        <v>1385</v>
      </c>
      <c r="Y44" s="31">
        <v>1385</v>
      </c>
    </row>
    <row r="45" spans="1:26" ht="35.25" customHeight="1" x14ac:dyDescent="0.25">
      <c r="A45" s="18" t="s">
        <v>22</v>
      </c>
      <c r="B45" s="18" t="s">
        <v>161</v>
      </c>
      <c r="C45" s="18" t="s">
        <v>22</v>
      </c>
      <c r="D45" s="18" t="s">
        <v>22</v>
      </c>
      <c r="E45" s="12" t="s">
        <v>453</v>
      </c>
      <c r="F45" s="30" t="s">
        <v>670</v>
      </c>
      <c r="G45" s="18" t="s">
        <v>421</v>
      </c>
      <c r="H45" s="18" t="s">
        <v>130</v>
      </c>
      <c r="I45" s="18" t="s">
        <v>130</v>
      </c>
      <c r="J45" s="18" t="s">
        <v>492</v>
      </c>
      <c r="K45" s="33" t="s">
        <v>490</v>
      </c>
      <c r="L45" s="31">
        <v>1516.3</v>
      </c>
      <c r="M45" s="31">
        <v>1740.3</v>
      </c>
      <c r="N45" s="31">
        <v>2027</v>
      </c>
      <c r="O45" s="31">
        <v>2848.7</v>
      </c>
      <c r="P45" s="31">
        <v>1895</v>
      </c>
      <c r="Q45" s="31">
        <v>1913</v>
      </c>
      <c r="R45" s="31">
        <v>1933</v>
      </c>
      <c r="S45" s="170">
        <v>2500.6999999999998</v>
      </c>
      <c r="T45" s="173"/>
      <c r="U45" s="173"/>
      <c r="V45" s="173"/>
      <c r="W45" s="173"/>
      <c r="X45" s="173"/>
      <c r="Y45" s="173"/>
    </row>
    <row r="46" spans="1:26" ht="35.25" customHeight="1" x14ac:dyDescent="0.25">
      <c r="A46" s="18" t="s">
        <v>22</v>
      </c>
      <c r="B46" s="18" t="s">
        <v>161</v>
      </c>
      <c r="C46" s="18" t="s">
        <v>22</v>
      </c>
      <c r="D46" s="18" t="s">
        <v>108</v>
      </c>
      <c r="E46" s="12" t="s">
        <v>493</v>
      </c>
      <c r="F46" s="30" t="s">
        <v>670</v>
      </c>
      <c r="G46" s="18" t="s">
        <v>421</v>
      </c>
      <c r="H46" s="18" t="s">
        <v>130</v>
      </c>
      <c r="I46" s="18" t="s">
        <v>130</v>
      </c>
      <c r="J46" s="18" t="s">
        <v>494</v>
      </c>
      <c r="K46" s="33" t="s">
        <v>454</v>
      </c>
      <c r="L46" s="31">
        <v>174.9</v>
      </c>
      <c r="M46" s="31">
        <v>181.9</v>
      </c>
      <c r="N46" s="31">
        <v>200</v>
      </c>
      <c r="O46" s="31">
        <v>170</v>
      </c>
      <c r="P46" s="31">
        <v>170</v>
      </c>
      <c r="Q46" s="31">
        <v>170</v>
      </c>
      <c r="R46" s="31">
        <v>145</v>
      </c>
      <c r="S46" s="170">
        <v>140</v>
      </c>
      <c r="T46" s="170">
        <v>150.6</v>
      </c>
      <c r="U46" s="170"/>
      <c r="V46" s="170"/>
      <c r="W46" s="170"/>
      <c r="X46" s="170"/>
      <c r="Y46" s="170"/>
    </row>
    <row r="47" spans="1:26" ht="35.25" customHeight="1" x14ac:dyDescent="0.25">
      <c r="A47" s="18" t="s">
        <v>22</v>
      </c>
      <c r="B47" s="18" t="s">
        <v>161</v>
      </c>
      <c r="C47" s="18" t="s">
        <v>22</v>
      </c>
      <c r="D47" s="18" t="s">
        <v>118</v>
      </c>
      <c r="E47" s="12" t="s">
        <v>451</v>
      </c>
      <c r="F47" s="30" t="s">
        <v>670</v>
      </c>
      <c r="G47" s="18" t="s">
        <v>421</v>
      </c>
      <c r="H47" s="18" t="s">
        <v>130</v>
      </c>
      <c r="I47" s="18" t="s">
        <v>130</v>
      </c>
      <c r="J47" s="18" t="s">
        <v>495</v>
      </c>
      <c r="K47" s="33" t="s">
        <v>452</v>
      </c>
      <c r="L47" s="31"/>
      <c r="M47" s="31"/>
      <c r="N47" s="31">
        <v>4.2</v>
      </c>
      <c r="O47" s="31">
        <v>4.5</v>
      </c>
      <c r="P47" s="31">
        <v>20</v>
      </c>
      <c r="Q47" s="31">
        <v>20</v>
      </c>
      <c r="R47" s="31">
        <v>20</v>
      </c>
      <c r="S47" s="170">
        <v>20</v>
      </c>
      <c r="T47" s="170">
        <v>20</v>
      </c>
      <c r="U47" s="170">
        <v>12</v>
      </c>
      <c r="V47" s="170">
        <v>12</v>
      </c>
      <c r="W47" s="170">
        <v>12</v>
      </c>
      <c r="X47" s="170">
        <v>12</v>
      </c>
      <c r="Y47" s="170">
        <v>12</v>
      </c>
    </row>
    <row r="48" spans="1:26" ht="33.75" customHeight="1" x14ac:dyDescent="0.25">
      <c r="A48" s="398" t="s">
        <v>22</v>
      </c>
      <c r="B48" s="398" t="s">
        <v>87</v>
      </c>
      <c r="C48" s="398"/>
      <c r="D48" s="398"/>
      <c r="E48" s="88" t="s">
        <v>88</v>
      </c>
      <c r="F48" s="29" t="s">
        <v>416</v>
      </c>
      <c r="G48" s="57"/>
      <c r="H48" s="57"/>
      <c r="I48" s="57"/>
      <c r="J48" s="57"/>
      <c r="K48" s="57"/>
      <c r="L48" s="28">
        <f>L49</f>
        <v>22825.5</v>
      </c>
      <c r="M48" s="28">
        <f t="shared" ref="M48:Y48" si="23">M49</f>
        <v>23984.1</v>
      </c>
      <c r="N48" s="28">
        <f t="shared" si="23"/>
        <v>24452.799999999999</v>
      </c>
      <c r="O48" s="28">
        <f t="shared" si="23"/>
        <v>12106.5</v>
      </c>
      <c r="P48" s="28">
        <f t="shared" si="23"/>
        <v>16554.8</v>
      </c>
      <c r="Q48" s="28">
        <f t="shared" si="23"/>
        <v>24059.3</v>
      </c>
      <c r="R48" s="28">
        <f t="shared" si="23"/>
        <v>18709.7</v>
      </c>
      <c r="S48" s="28">
        <f t="shared" si="23"/>
        <v>19317.400000000001</v>
      </c>
      <c r="T48" s="28">
        <f t="shared" si="23"/>
        <v>30317.399999999998</v>
      </c>
      <c r="U48" s="28">
        <f t="shared" si="23"/>
        <v>28776.9</v>
      </c>
      <c r="V48" s="28">
        <f t="shared" si="23"/>
        <v>4358.3</v>
      </c>
      <c r="W48" s="28">
        <f t="shared" si="23"/>
        <v>4369.1000000000004</v>
      </c>
      <c r="X48" s="28">
        <f t="shared" si="23"/>
        <v>4369.1000000000004</v>
      </c>
      <c r="Y48" s="28">
        <f t="shared" si="23"/>
        <v>4369.1000000000004</v>
      </c>
    </row>
    <row r="49" spans="1:25" ht="49.5" customHeight="1" x14ac:dyDescent="0.25">
      <c r="A49" s="393"/>
      <c r="B49" s="393"/>
      <c r="C49" s="393"/>
      <c r="D49" s="398"/>
      <c r="E49" s="88"/>
      <c r="F49" s="29" t="s">
        <v>696</v>
      </c>
      <c r="G49" s="57" t="s">
        <v>398</v>
      </c>
      <c r="H49" s="57"/>
      <c r="I49" s="57"/>
      <c r="J49" s="57"/>
      <c r="K49" s="57"/>
      <c r="L49" s="28">
        <f>L50</f>
        <v>22825.5</v>
      </c>
      <c r="M49" s="28">
        <f t="shared" ref="M49:R49" si="24">M50</f>
        <v>23984.1</v>
      </c>
      <c r="N49" s="28">
        <f t="shared" si="24"/>
        <v>24452.799999999999</v>
      </c>
      <c r="O49" s="28">
        <f t="shared" si="24"/>
        <v>12106.5</v>
      </c>
      <c r="P49" s="28">
        <f t="shared" si="24"/>
        <v>16554.8</v>
      </c>
      <c r="Q49" s="28">
        <f t="shared" si="24"/>
        <v>24059.3</v>
      </c>
      <c r="R49" s="28">
        <f t="shared" si="24"/>
        <v>18709.7</v>
      </c>
      <c r="S49" s="28">
        <f>S50+S52+S53</f>
        <v>19317.400000000001</v>
      </c>
      <c r="T49" s="28">
        <f t="shared" ref="T49:Y49" si="25">T50+T52+T53</f>
        <v>30317.399999999998</v>
      </c>
      <c r="U49" s="28">
        <f t="shared" si="25"/>
        <v>28776.9</v>
      </c>
      <c r="V49" s="28">
        <f t="shared" si="25"/>
        <v>4358.3</v>
      </c>
      <c r="W49" s="28">
        <f t="shared" si="25"/>
        <v>4369.1000000000004</v>
      </c>
      <c r="X49" s="28">
        <f t="shared" si="25"/>
        <v>4369.1000000000004</v>
      </c>
      <c r="Y49" s="28">
        <f t="shared" si="25"/>
        <v>4369.1000000000004</v>
      </c>
    </row>
    <row r="50" spans="1:25" ht="47.25" customHeight="1" x14ac:dyDescent="0.25">
      <c r="A50" s="18" t="s">
        <v>22</v>
      </c>
      <c r="B50" s="18" t="s">
        <v>87</v>
      </c>
      <c r="C50" s="18" t="s">
        <v>22</v>
      </c>
      <c r="D50" s="18"/>
      <c r="E50" s="12" t="s">
        <v>422</v>
      </c>
      <c r="F50" s="30" t="s">
        <v>697</v>
      </c>
      <c r="G50" s="18" t="s">
        <v>398</v>
      </c>
      <c r="H50" s="18" t="s">
        <v>130</v>
      </c>
      <c r="I50" s="18" t="s">
        <v>142</v>
      </c>
      <c r="J50" s="18" t="s">
        <v>576</v>
      </c>
      <c r="K50" s="33" t="s">
        <v>423</v>
      </c>
      <c r="L50" s="31">
        <f>L51+L52</f>
        <v>22825.5</v>
      </c>
      <c r="M50" s="31">
        <f t="shared" ref="M50:V50" si="26">M51+M52</f>
        <v>23984.1</v>
      </c>
      <c r="N50" s="31">
        <f t="shared" si="26"/>
        <v>24452.799999999999</v>
      </c>
      <c r="O50" s="31">
        <f t="shared" si="26"/>
        <v>12106.5</v>
      </c>
      <c r="P50" s="31">
        <f t="shared" si="26"/>
        <v>16554.8</v>
      </c>
      <c r="Q50" s="31">
        <f t="shared" si="26"/>
        <v>24059.3</v>
      </c>
      <c r="R50" s="31">
        <f t="shared" si="26"/>
        <v>18709.7</v>
      </c>
      <c r="S50" s="31">
        <f t="shared" si="26"/>
        <v>19317.400000000001</v>
      </c>
      <c r="T50" s="31">
        <f t="shared" si="26"/>
        <v>3581.1</v>
      </c>
      <c r="U50" s="31">
        <f t="shared" si="26"/>
        <v>4348</v>
      </c>
      <c r="V50" s="31">
        <f t="shared" si="26"/>
        <v>4358.3</v>
      </c>
      <c r="W50" s="31">
        <f>W51+W52</f>
        <v>4369.1000000000004</v>
      </c>
      <c r="X50" s="31">
        <f t="shared" ref="X50:Y50" si="27">X51+X52</f>
        <v>4369.1000000000004</v>
      </c>
      <c r="Y50" s="31">
        <f t="shared" si="27"/>
        <v>4369.1000000000004</v>
      </c>
    </row>
    <row r="51" spans="1:25" ht="67.5" x14ac:dyDescent="0.25">
      <c r="A51" s="18" t="s">
        <v>22</v>
      </c>
      <c r="B51" s="18" t="s">
        <v>87</v>
      </c>
      <c r="C51" s="18" t="s">
        <v>22</v>
      </c>
      <c r="D51" s="18" t="s">
        <v>22</v>
      </c>
      <c r="E51" s="12" t="s">
        <v>424</v>
      </c>
      <c r="F51" s="30" t="s">
        <v>696</v>
      </c>
      <c r="G51" s="18" t="s">
        <v>398</v>
      </c>
      <c r="H51" s="18" t="s">
        <v>130</v>
      </c>
      <c r="I51" s="18" t="s">
        <v>142</v>
      </c>
      <c r="J51" s="18" t="s">
        <v>756</v>
      </c>
      <c r="K51" s="33" t="s">
        <v>425</v>
      </c>
      <c r="L51" s="31">
        <v>15043.9</v>
      </c>
      <c r="M51" s="31">
        <v>15421</v>
      </c>
      <c r="N51" s="31">
        <v>16332.8</v>
      </c>
      <c r="O51" s="31">
        <v>5005.1000000000004</v>
      </c>
      <c r="P51" s="31">
        <v>16554.8</v>
      </c>
      <c r="Q51" s="31">
        <v>24059.3</v>
      </c>
      <c r="R51" s="31">
        <v>18709.7</v>
      </c>
      <c r="S51" s="170">
        <v>19317.400000000001</v>
      </c>
      <c r="T51" s="173">
        <v>3581.1</v>
      </c>
      <c r="U51" s="173">
        <v>4348</v>
      </c>
      <c r="V51" s="173">
        <v>4358.3</v>
      </c>
      <c r="W51" s="173">
        <v>4369.1000000000004</v>
      </c>
      <c r="X51" s="173">
        <v>4369.1000000000004</v>
      </c>
      <c r="Y51" s="173">
        <v>4369.1000000000004</v>
      </c>
    </row>
    <row r="52" spans="1:25" ht="48.75" customHeight="1" x14ac:dyDescent="0.25">
      <c r="A52" s="18" t="s">
        <v>22</v>
      </c>
      <c r="B52" s="18" t="s">
        <v>87</v>
      </c>
      <c r="C52" s="18" t="s">
        <v>22</v>
      </c>
      <c r="D52" s="18" t="s">
        <v>108</v>
      </c>
      <c r="E52" s="12" t="s">
        <v>404</v>
      </c>
      <c r="F52" s="30" t="s">
        <v>696</v>
      </c>
      <c r="G52" s="18" t="s">
        <v>398</v>
      </c>
      <c r="H52" s="18" t="s">
        <v>130</v>
      </c>
      <c r="I52" s="18" t="s">
        <v>142</v>
      </c>
      <c r="J52" s="18" t="s">
        <v>503</v>
      </c>
      <c r="K52" s="33" t="s">
        <v>417</v>
      </c>
      <c r="L52" s="34">
        <v>7781.6</v>
      </c>
      <c r="M52" s="34">
        <v>8563.1</v>
      </c>
      <c r="N52" s="34">
        <v>8120</v>
      </c>
      <c r="O52" s="34">
        <v>7101.4</v>
      </c>
      <c r="P52" s="34"/>
      <c r="Q52" s="34"/>
      <c r="R52" s="34"/>
      <c r="S52" s="171"/>
      <c r="T52" s="164"/>
      <c r="U52" s="164"/>
      <c r="V52" s="164"/>
      <c r="W52" s="164"/>
      <c r="X52" s="164"/>
      <c r="Y52" s="164"/>
    </row>
    <row r="53" spans="1:25" ht="85.5" customHeight="1" x14ac:dyDescent="0.25">
      <c r="A53" s="301" t="s">
        <v>22</v>
      </c>
      <c r="B53" s="301" t="s">
        <v>87</v>
      </c>
      <c r="C53" s="301" t="s">
        <v>22</v>
      </c>
      <c r="D53" s="301" t="s">
        <v>118</v>
      </c>
      <c r="E53" s="12" t="s">
        <v>757</v>
      </c>
      <c r="F53" s="30" t="s">
        <v>696</v>
      </c>
      <c r="G53" s="301" t="s">
        <v>398</v>
      </c>
      <c r="H53" s="301" t="s">
        <v>130</v>
      </c>
      <c r="I53" s="301" t="s">
        <v>142</v>
      </c>
      <c r="J53" s="33" t="s">
        <v>758</v>
      </c>
      <c r="K53" s="33" t="s">
        <v>759</v>
      </c>
      <c r="L53" s="34"/>
      <c r="M53" s="34"/>
      <c r="N53" s="34"/>
      <c r="O53" s="34"/>
      <c r="P53" s="34"/>
      <c r="Q53" s="34"/>
      <c r="R53" s="34"/>
      <c r="S53" s="305"/>
      <c r="T53" s="306">
        <v>26736.3</v>
      </c>
      <c r="U53" s="306">
        <v>24428.9</v>
      </c>
      <c r="V53" s="306"/>
      <c r="W53" s="306"/>
      <c r="X53" s="306"/>
      <c r="Y53" s="306"/>
    </row>
    <row r="54" spans="1:25" x14ac:dyDescent="0.25">
      <c r="A54" s="27" t="s">
        <v>22</v>
      </c>
      <c r="B54" s="51">
        <v>6</v>
      </c>
      <c r="C54" s="228" t="s">
        <v>22</v>
      </c>
      <c r="D54" s="38"/>
      <c r="E54" s="50" t="s">
        <v>442</v>
      </c>
      <c r="F54" s="38" t="s">
        <v>416</v>
      </c>
      <c r="G54" s="38"/>
      <c r="H54" s="38"/>
      <c r="I54" s="38"/>
      <c r="J54" s="38"/>
      <c r="K54" s="38"/>
      <c r="L54" s="38"/>
      <c r="M54" s="38"/>
      <c r="N54" s="66">
        <f>N55+N56+N57</f>
        <v>30</v>
      </c>
      <c r="O54" s="66">
        <f>O55+O56+O57</f>
        <v>40.299999999999997</v>
      </c>
      <c r="P54" s="66">
        <f>P55+P56+P57</f>
        <v>4951</v>
      </c>
      <c r="Q54" s="66">
        <f t="shared" ref="Q54:V54" si="28">Q55+Q56+Q57</f>
        <v>5189.2</v>
      </c>
      <c r="R54" s="66">
        <f t="shared" si="28"/>
        <v>8653.5</v>
      </c>
      <c r="S54" s="66">
        <f t="shared" si="28"/>
        <v>5532.5999999999995</v>
      </c>
      <c r="T54" s="66">
        <f t="shared" si="28"/>
        <v>4613.5</v>
      </c>
      <c r="U54" s="66">
        <f t="shared" si="28"/>
        <v>4680.1000000000004</v>
      </c>
      <c r="V54" s="66">
        <f t="shared" si="28"/>
        <v>4300.4000000000005</v>
      </c>
      <c r="W54" s="66">
        <f>W55+W56+W57</f>
        <v>4071</v>
      </c>
      <c r="X54" s="66">
        <f t="shared" ref="X54:Y54" si="29">X55+X56+X57</f>
        <v>4020.9</v>
      </c>
      <c r="Y54" s="66">
        <f t="shared" si="29"/>
        <v>4020.9</v>
      </c>
    </row>
    <row r="55" spans="1:25" s="41" customFormat="1" ht="45.75" customHeight="1" x14ac:dyDescent="0.2">
      <c r="A55" s="228" t="s">
        <v>22</v>
      </c>
      <c r="B55" s="228">
        <v>6</v>
      </c>
      <c r="C55" s="228" t="s">
        <v>22</v>
      </c>
      <c r="D55" s="228" t="s">
        <v>22</v>
      </c>
      <c r="E55" s="46" t="s">
        <v>570</v>
      </c>
      <c r="F55" s="11" t="s">
        <v>696</v>
      </c>
      <c r="G55" s="48" t="s">
        <v>398</v>
      </c>
      <c r="H55" s="48">
        <v>10</v>
      </c>
      <c r="I55" s="64" t="s">
        <v>120</v>
      </c>
      <c r="J55" s="96" t="s">
        <v>569</v>
      </c>
      <c r="K55" s="10" t="s">
        <v>749</v>
      </c>
      <c r="L55" s="38"/>
      <c r="M55" s="38"/>
      <c r="N55" s="65"/>
      <c r="O55" s="65"/>
      <c r="P55" s="65">
        <v>4921</v>
      </c>
      <c r="Q55" s="65">
        <v>2851</v>
      </c>
      <c r="R55" s="65">
        <v>2233.3000000000002</v>
      </c>
      <c r="S55" s="289">
        <v>1054.4000000000001</v>
      </c>
      <c r="T55" s="289">
        <v>677.3</v>
      </c>
      <c r="U55" s="163">
        <v>179.4</v>
      </c>
      <c r="V55" s="163">
        <v>117</v>
      </c>
      <c r="W55" s="163">
        <v>50.1</v>
      </c>
      <c r="X55" s="163"/>
      <c r="Y55" s="163"/>
    </row>
    <row r="56" spans="1:25" s="41" customFormat="1" ht="59.25" customHeight="1" x14ac:dyDescent="0.2">
      <c r="A56" s="300" t="s">
        <v>22</v>
      </c>
      <c r="B56" s="300">
        <v>6</v>
      </c>
      <c r="C56" s="300" t="s">
        <v>22</v>
      </c>
      <c r="D56" s="103" t="s">
        <v>108</v>
      </c>
      <c r="E56" s="46" t="s">
        <v>568</v>
      </c>
      <c r="F56" s="11" t="s">
        <v>696</v>
      </c>
      <c r="G56" s="48" t="s">
        <v>398</v>
      </c>
      <c r="H56" s="48" t="s">
        <v>130</v>
      </c>
      <c r="I56" s="64" t="s">
        <v>108</v>
      </c>
      <c r="J56" s="96" t="s">
        <v>571</v>
      </c>
      <c r="K56" s="10" t="s">
        <v>749</v>
      </c>
      <c r="L56" s="38"/>
      <c r="M56" s="38"/>
      <c r="N56" s="65"/>
      <c r="O56" s="65"/>
      <c r="P56" s="65"/>
      <c r="Q56" s="65">
        <v>2309.5</v>
      </c>
      <c r="R56" s="65">
        <v>6392.9</v>
      </c>
      <c r="S56" s="289">
        <v>4465.3999999999996</v>
      </c>
      <c r="T56" s="289">
        <v>3930.3</v>
      </c>
      <c r="U56" s="289">
        <v>4489.1000000000004</v>
      </c>
      <c r="V56" s="289">
        <v>4171.8</v>
      </c>
      <c r="W56" s="289">
        <v>4009.3</v>
      </c>
      <c r="X56" s="289">
        <v>4009.3</v>
      </c>
      <c r="Y56" s="289">
        <v>4009.3</v>
      </c>
    </row>
    <row r="57" spans="1:25" s="41" customFormat="1" ht="45.75" customHeight="1" x14ac:dyDescent="0.2">
      <c r="A57" s="228"/>
      <c r="B57" s="228"/>
      <c r="C57" s="228"/>
      <c r="D57" s="228"/>
      <c r="E57" s="46" t="s">
        <v>455</v>
      </c>
      <c r="F57" s="11"/>
      <c r="G57" s="48"/>
      <c r="H57" s="48"/>
      <c r="I57" s="64"/>
      <c r="J57" s="217" t="s">
        <v>572</v>
      </c>
      <c r="K57" s="97"/>
      <c r="L57" s="38"/>
      <c r="M57" s="38"/>
      <c r="N57" s="65">
        <v>30</v>
      </c>
      <c r="O57" s="65">
        <v>40.299999999999997</v>
      </c>
      <c r="P57" s="65">
        <v>30</v>
      </c>
      <c r="Q57" s="65">
        <v>28.7</v>
      </c>
      <c r="R57" s="65">
        <v>27.3</v>
      </c>
      <c r="S57" s="162">
        <v>12.8</v>
      </c>
      <c r="T57" s="162">
        <v>5.9</v>
      </c>
      <c r="U57" s="162">
        <v>11.6</v>
      </c>
      <c r="V57" s="162">
        <v>11.6</v>
      </c>
      <c r="W57" s="162">
        <v>11.6</v>
      </c>
      <c r="X57" s="162">
        <v>11.6</v>
      </c>
      <c r="Y57" s="162">
        <v>11.6</v>
      </c>
    </row>
    <row r="58" spans="1:25" ht="30" customHeight="1" x14ac:dyDescent="0.25">
      <c r="A58" s="394" t="s">
        <v>22</v>
      </c>
      <c r="B58" s="394" t="s">
        <v>543</v>
      </c>
      <c r="C58" s="394"/>
      <c r="D58" s="394"/>
      <c r="E58" s="188" t="s">
        <v>546</v>
      </c>
      <c r="F58" s="42" t="s">
        <v>416</v>
      </c>
      <c r="G58" s="87"/>
      <c r="H58" s="87"/>
      <c r="I58" s="87"/>
      <c r="J58" s="87"/>
      <c r="K58" s="87"/>
      <c r="L58" s="19"/>
      <c r="M58" s="19"/>
      <c r="N58" s="19"/>
      <c r="O58" s="19"/>
      <c r="P58" s="43">
        <f>P59</f>
        <v>1282.2</v>
      </c>
      <c r="Q58" s="43">
        <f t="shared" ref="Q58:Y60" si="30">Q59</f>
        <v>1399</v>
      </c>
      <c r="R58" s="43">
        <f t="shared" si="30"/>
        <v>1465.7</v>
      </c>
      <c r="S58" s="43">
        <f t="shared" si="30"/>
        <v>0</v>
      </c>
      <c r="T58" s="43">
        <f t="shared" si="30"/>
        <v>0</v>
      </c>
      <c r="U58" s="43">
        <f t="shared" si="30"/>
        <v>0</v>
      </c>
      <c r="V58" s="43">
        <f t="shared" si="30"/>
        <v>0</v>
      </c>
      <c r="W58" s="43">
        <f t="shared" si="30"/>
        <v>0</v>
      </c>
      <c r="X58" s="43">
        <f t="shared" si="30"/>
        <v>0</v>
      </c>
      <c r="Y58" s="43">
        <f t="shared" si="30"/>
        <v>0</v>
      </c>
    </row>
    <row r="59" spans="1:25" ht="50.25" customHeight="1" x14ac:dyDescent="0.25">
      <c r="A59" s="394"/>
      <c r="B59" s="394"/>
      <c r="C59" s="394"/>
      <c r="D59" s="394"/>
      <c r="E59" s="188"/>
      <c r="F59" s="42" t="s">
        <v>696</v>
      </c>
      <c r="G59" s="87" t="s">
        <v>398</v>
      </c>
      <c r="H59" s="87" t="s">
        <v>130</v>
      </c>
      <c r="I59" s="87" t="s">
        <v>130</v>
      </c>
      <c r="J59" s="87"/>
      <c r="K59" s="87"/>
      <c r="L59" s="19"/>
      <c r="M59" s="19"/>
      <c r="N59" s="19"/>
      <c r="O59" s="19"/>
      <c r="P59" s="43">
        <f>P60</f>
        <v>1282.2</v>
      </c>
      <c r="Q59" s="43">
        <f t="shared" si="30"/>
        <v>1399</v>
      </c>
      <c r="R59" s="43">
        <f t="shared" si="30"/>
        <v>1465.7</v>
      </c>
      <c r="S59" s="43">
        <f t="shared" si="30"/>
        <v>0</v>
      </c>
      <c r="T59" s="43">
        <f t="shared" si="30"/>
        <v>0</v>
      </c>
      <c r="U59" s="43">
        <f t="shared" si="30"/>
        <v>0</v>
      </c>
      <c r="V59" s="43">
        <f t="shared" si="30"/>
        <v>0</v>
      </c>
      <c r="W59" s="43">
        <f t="shared" si="30"/>
        <v>0</v>
      </c>
      <c r="X59" s="43">
        <f t="shared" si="30"/>
        <v>0</v>
      </c>
      <c r="Y59" s="43">
        <f t="shared" si="30"/>
        <v>0</v>
      </c>
    </row>
    <row r="60" spans="1:25" ht="15" customHeight="1" x14ac:dyDescent="0.25">
      <c r="A60" s="377" t="s">
        <v>22</v>
      </c>
      <c r="B60" s="377" t="s">
        <v>543</v>
      </c>
      <c r="C60" s="377" t="s">
        <v>108</v>
      </c>
      <c r="D60" s="377"/>
      <c r="E60" s="12" t="s">
        <v>109</v>
      </c>
      <c r="F60" s="12" t="s">
        <v>416</v>
      </c>
      <c r="G60" s="18"/>
      <c r="H60" s="18"/>
      <c r="I60" s="18"/>
      <c r="J60" s="18"/>
      <c r="K60" s="18"/>
      <c r="L60" s="19"/>
      <c r="M60" s="19"/>
      <c r="N60" s="19"/>
      <c r="O60" s="19"/>
      <c r="P60" s="31">
        <f>P61</f>
        <v>1282.2</v>
      </c>
      <c r="Q60" s="31">
        <f t="shared" si="30"/>
        <v>1399</v>
      </c>
      <c r="R60" s="31">
        <f t="shared" si="30"/>
        <v>1465.7</v>
      </c>
      <c r="S60" s="31">
        <f t="shared" si="30"/>
        <v>0</v>
      </c>
      <c r="T60" s="31">
        <f t="shared" si="30"/>
        <v>0</v>
      </c>
      <c r="U60" s="31">
        <f t="shared" si="30"/>
        <v>0</v>
      </c>
      <c r="V60" s="31">
        <f t="shared" si="30"/>
        <v>0</v>
      </c>
      <c r="W60" s="31">
        <f t="shared" si="30"/>
        <v>0</v>
      </c>
      <c r="X60" s="31">
        <f t="shared" si="30"/>
        <v>0</v>
      </c>
      <c r="Y60" s="31">
        <f t="shared" si="30"/>
        <v>0</v>
      </c>
    </row>
    <row r="61" spans="1:25" ht="45" x14ac:dyDescent="0.25">
      <c r="A61" s="397"/>
      <c r="B61" s="397"/>
      <c r="C61" s="397"/>
      <c r="D61" s="397"/>
      <c r="E61" s="12"/>
      <c r="F61" s="30" t="s">
        <v>696</v>
      </c>
      <c r="G61" s="18" t="s">
        <v>398</v>
      </c>
      <c r="H61" s="18" t="s">
        <v>130</v>
      </c>
      <c r="I61" s="18" t="s">
        <v>130</v>
      </c>
      <c r="J61" s="18"/>
      <c r="K61" s="18"/>
      <c r="L61" s="19"/>
      <c r="M61" s="19"/>
      <c r="N61" s="19"/>
      <c r="O61" s="19"/>
      <c r="P61" s="31">
        <f>P62+P63+P64+P65</f>
        <v>1282.2</v>
      </c>
      <c r="Q61" s="31">
        <f t="shared" ref="Q61:V61" si="31">Q62+Q63+Q64+Q65</f>
        <v>1399</v>
      </c>
      <c r="R61" s="31">
        <f t="shared" si="31"/>
        <v>1465.7</v>
      </c>
      <c r="S61" s="31">
        <f t="shared" si="31"/>
        <v>0</v>
      </c>
      <c r="T61" s="31">
        <f t="shared" si="31"/>
        <v>0</v>
      </c>
      <c r="U61" s="31">
        <f t="shared" si="31"/>
        <v>0</v>
      </c>
      <c r="V61" s="31">
        <f t="shared" si="31"/>
        <v>0</v>
      </c>
      <c r="W61" s="31">
        <f>W62+W63+W64+W65</f>
        <v>0</v>
      </c>
      <c r="X61" s="31">
        <f t="shared" ref="X61:Y61" si="32">X62+X63+X64+X65</f>
        <v>0</v>
      </c>
      <c r="Y61" s="31">
        <f t="shared" si="32"/>
        <v>0</v>
      </c>
    </row>
    <row r="62" spans="1:25" ht="90" x14ac:dyDescent="0.25">
      <c r="A62" s="18" t="s">
        <v>22</v>
      </c>
      <c r="B62" s="18" t="s">
        <v>543</v>
      </c>
      <c r="C62" s="18" t="s">
        <v>108</v>
      </c>
      <c r="D62" s="18" t="s">
        <v>22</v>
      </c>
      <c r="E62" s="12" t="s">
        <v>558</v>
      </c>
      <c r="F62" s="30" t="s">
        <v>698</v>
      </c>
      <c r="G62" s="18" t="s">
        <v>398</v>
      </c>
      <c r="H62" s="18" t="s">
        <v>130</v>
      </c>
      <c r="I62" s="18" t="s">
        <v>130</v>
      </c>
      <c r="J62" s="18" t="s">
        <v>559</v>
      </c>
      <c r="K62" s="18" t="s">
        <v>452</v>
      </c>
      <c r="L62" s="19"/>
      <c r="M62" s="19"/>
      <c r="N62" s="19"/>
      <c r="O62" s="19"/>
      <c r="P62" s="32">
        <v>1018.8</v>
      </c>
      <c r="Q62" s="32">
        <v>1128.8</v>
      </c>
      <c r="R62" s="31">
        <v>1031.3</v>
      </c>
      <c r="S62" s="31"/>
      <c r="T62" s="31"/>
      <c r="U62" s="31"/>
      <c r="V62" s="31"/>
      <c r="W62" s="31"/>
      <c r="X62" s="31"/>
      <c r="Y62" s="31"/>
    </row>
    <row r="63" spans="1:25" ht="45" x14ac:dyDescent="0.25">
      <c r="A63" s="18" t="s">
        <v>22</v>
      </c>
      <c r="B63" s="18" t="s">
        <v>543</v>
      </c>
      <c r="C63" s="18" t="s">
        <v>108</v>
      </c>
      <c r="D63" s="18" t="s">
        <v>108</v>
      </c>
      <c r="E63" s="12" t="s">
        <v>115</v>
      </c>
      <c r="F63" s="30" t="s">
        <v>696</v>
      </c>
      <c r="G63" s="18" t="s">
        <v>398</v>
      </c>
      <c r="H63" s="18" t="s">
        <v>130</v>
      </c>
      <c r="I63" s="18" t="s">
        <v>130</v>
      </c>
      <c r="J63" s="203" t="s">
        <v>560</v>
      </c>
      <c r="K63" s="18" t="s">
        <v>452</v>
      </c>
      <c r="L63" s="19"/>
      <c r="M63" s="19"/>
      <c r="N63" s="19"/>
      <c r="O63" s="19"/>
      <c r="P63" s="32">
        <v>155</v>
      </c>
      <c r="Q63" s="32">
        <v>155</v>
      </c>
      <c r="R63" s="31">
        <v>303.10000000000002</v>
      </c>
      <c r="S63" s="31"/>
      <c r="T63" s="31"/>
      <c r="U63" s="31"/>
      <c r="V63" s="31"/>
      <c r="W63" s="31"/>
      <c r="X63" s="31"/>
      <c r="Y63" s="31"/>
    </row>
    <row r="64" spans="1:25" ht="45" x14ac:dyDescent="0.25">
      <c r="A64" s="225" t="s">
        <v>22</v>
      </c>
      <c r="B64" s="225" t="s">
        <v>543</v>
      </c>
      <c r="C64" s="225" t="s">
        <v>108</v>
      </c>
      <c r="D64" s="225" t="s">
        <v>108</v>
      </c>
      <c r="E64" s="12" t="s">
        <v>451</v>
      </c>
      <c r="F64" s="30" t="s">
        <v>696</v>
      </c>
      <c r="G64" s="18" t="s">
        <v>398</v>
      </c>
      <c r="H64" s="18" t="s">
        <v>130</v>
      </c>
      <c r="I64" s="18" t="s">
        <v>130</v>
      </c>
      <c r="J64" s="33" t="s">
        <v>520</v>
      </c>
      <c r="K64" s="33" t="s">
        <v>452</v>
      </c>
      <c r="L64" s="31"/>
      <c r="M64" s="31"/>
      <c r="N64" s="31"/>
      <c r="O64" s="31"/>
      <c r="P64" s="31"/>
      <c r="Q64" s="31"/>
      <c r="R64" s="31"/>
      <c r="S64" s="170"/>
      <c r="T64" s="222"/>
      <c r="U64" s="222"/>
      <c r="V64" s="222"/>
      <c r="W64" s="222"/>
      <c r="X64" s="222"/>
      <c r="Y64" s="222"/>
    </row>
    <row r="65" spans="1:25" ht="45" x14ac:dyDescent="0.25">
      <c r="A65" s="225" t="s">
        <v>22</v>
      </c>
      <c r="B65" s="225" t="s">
        <v>543</v>
      </c>
      <c r="C65" s="225" t="s">
        <v>108</v>
      </c>
      <c r="D65" s="225" t="s">
        <v>108</v>
      </c>
      <c r="E65" s="12" t="s">
        <v>451</v>
      </c>
      <c r="F65" s="30" t="s">
        <v>699</v>
      </c>
      <c r="G65" s="18" t="s">
        <v>398</v>
      </c>
      <c r="H65" s="18" t="s">
        <v>130</v>
      </c>
      <c r="I65" s="18" t="s">
        <v>130</v>
      </c>
      <c r="J65" s="223" t="s">
        <v>519</v>
      </c>
      <c r="K65" s="33" t="s">
        <v>514</v>
      </c>
      <c r="L65" s="31"/>
      <c r="M65" s="31"/>
      <c r="N65" s="31"/>
      <c r="O65" s="31"/>
      <c r="P65" s="31">
        <v>108.4</v>
      </c>
      <c r="Q65" s="31">
        <v>115.2</v>
      </c>
      <c r="R65" s="31">
        <v>131.30000000000001</v>
      </c>
      <c r="S65" s="170"/>
      <c r="T65" s="224"/>
      <c r="U65" s="224"/>
      <c r="V65" s="224"/>
      <c r="W65" s="224"/>
      <c r="X65" s="224"/>
      <c r="Y65" s="224"/>
    </row>
  </sheetData>
  <mergeCells count="42">
    <mergeCell ref="D6:P6"/>
    <mergeCell ref="A8:D8"/>
    <mergeCell ref="E8:E9"/>
    <mergeCell ref="F8:F9"/>
    <mergeCell ref="G8:K8"/>
    <mergeCell ref="L8:Y8"/>
    <mergeCell ref="A24:A25"/>
    <mergeCell ref="A16:A17"/>
    <mergeCell ref="A14:A15"/>
    <mergeCell ref="A11:A13"/>
    <mergeCell ref="B14:B15"/>
    <mergeCell ref="B24:B25"/>
    <mergeCell ref="C14:C15"/>
    <mergeCell ref="D14:D15"/>
    <mergeCell ref="B11:B13"/>
    <mergeCell ref="C11:C13"/>
    <mergeCell ref="D11:D13"/>
    <mergeCell ref="D16:D17"/>
    <mergeCell ref="C35:C36"/>
    <mergeCell ref="B48:B49"/>
    <mergeCell ref="C48:C49"/>
    <mergeCell ref="C24:C25"/>
    <mergeCell ref="B16:B17"/>
    <mergeCell ref="B35:B36"/>
    <mergeCell ref="C42:C43"/>
    <mergeCell ref="B42:B43"/>
    <mergeCell ref="A35:A36"/>
    <mergeCell ref="A42:A43"/>
    <mergeCell ref="E11:E12"/>
    <mergeCell ref="A60:A61"/>
    <mergeCell ref="B60:B61"/>
    <mergeCell ref="C60:C61"/>
    <mergeCell ref="D60:D61"/>
    <mergeCell ref="D24:D25"/>
    <mergeCell ref="D42:D43"/>
    <mergeCell ref="A58:A59"/>
    <mergeCell ref="D58:D59"/>
    <mergeCell ref="B58:B59"/>
    <mergeCell ref="C58:C59"/>
    <mergeCell ref="A48:A49"/>
    <mergeCell ref="D48:D49"/>
    <mergeCell ref="C16:C17"/>
  </mergeCells>
  <pageMargins left="0.25" right="0.25" top="0.75" bottom="0.75" header="0.3" footer="0.3"/>
  <pageSetup paperSize="9" scale="61" fitToHeight="0" orientation="landscape" r:id="rId1"/>
  <rowBreaks count="1" manualBreakCount="1">
    <brk id="20" max="24"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73"/>
  <sheetViews>
    <sheetView tabSelected="1" view="pageBreakPreview" zoomScale="86" zoomScaleNormal="100" zoomScaleSheetLayoutView="86" workbookViewId="0">
      <selection activeCell="P42" sqref="P42"/>
    </sheetView>
  </sheetViews>
  <sheetFormatPr defaultRowHeight="15" x14ac:dyDescent="0.25"/>
  <cols>
    <col min="1" max="1" width="3.5703125" bestFit="1" customWidth="1"/>
    <col min="2" max="2" width="3" bestFit="1" customWidth="1"/>
    <col min="4" max="4" width="43.42578125" customWidth="1"/>
    <col min="5" max="5" width="10.140625" bestFit="1" customWidth="1"/>
    <col min="10" max="10" width="11" customWidth="1"/>
  </cols>
  <sheetData>
    <row r="1" spans="1:19" x14ac:dyDescent="0.25">
      <c r="A1" s="4"/>
      <c r="B1" s="4"/>
      <c r="C1" s="4"/>
      <c r="D1" s="4"/>
      <c r="E1" s="4"/>
      <c r="F1" s="4"/>
      <c r="G1" s="35"/>
      <c r="I1" s="35" t="s">
        <v>426</v>
      </c>
      <c r="K1" s="4"/>
      <c r="L1" s="4"/>
    </row>
    <row r="2" spans="1:19" x14ac:dyDescent="0.25">
      <c r="A2" s="4"/>
      <c r="B2" s="4"/>
      <c r="C2" s="4"/>
      <c r="D2" s="4"/>
      <c r="E2" s="4"/>
      <c r="F2" s="4"/>
      <c r="G2" s="35"/>
      <c r="I2" s="35" t="s">
        <v>1</v>
      </c>
      <c r="K2" s="4"/>
      <c r="L2" s="4"/>
    </row>
    <row r="3" spans="1:19" x14ac:dyDescent="0.25">
      <c r="A3" s="4"/>
      <c r="B3" s="4"/>
      <c r="C3" s="4"/>
      <c r="D3" s="4"/>
      <c r="E3" s="4"/>
      <c r="F3" s="4"/>
      <c r="G3" s="35"/>
      <c r="I3" s="35" t="s">
        <v>682</v>
      </c>
      <c r="K3" s="4"/>
      <c r="L3" s="4"/>
    </row>
    <row r="4" spans="1:19" x14ac:dyDescent="0.25">
      <c r="A4" s="4"/>
      <c r="B4" s="4"/>
      <c r="C4" s="4"/>
      <c r="D4" s="4"/>
      <c r="E4" s="4"/>
      <c r="F4" s="4"/>
      <c r="G4" s="35"/>
      <c r="I4" s="35" t="s">
        <v>2</v>
      </c>
      <c r="K4" s="4"/>
      <c r="L4" s="4"/>
    </row>
    <row r="5" spans="1:19" x14ac:dyDescent="0.25">
      <c r="A5" s="4"/>
      <c r="B5" s="4"/>
      <c r="C5" s="4"/>
      <c r="D5" s="4"/>
      <c r="E5" s="232"/>
      <c r="F5" s="4"/>
      <c r="G5" s="35"/>
      <c r="I5" s="35" t="s">
        <v>739</v>
      </c>
      <c r="K5" s="4"/>
      <c r="L5" s="4"/>
    </row>
    <row r="6" spans="1:19" ht="18" customHeight="1" x14ac:dyDescent="0.25">
      <c r="A6" s="415" t="s">
        <v>427</v>
      </c>
      <c r="B6" s="371"/>
      <c r="C6" s="371"/>
      <c r="D6" s="371"/>
      <c r="E6" s="371"/>
      <c r="F6" s="371"/>
      <c r="G6" s="371"/>
      <c r="H6" s="371"/>
      <c r="I6" s="371"/>
      <c r="J6" s="371"/>
    </row>
    <row r="7" spans="1:19" ht="10.5" customHeight="1" thickBot="1" x14ac:dyDescent="0.3">
      <c r="A7" s="4"/>
      <c r="B7" s="4"/>
      <c r="C7" s="4"/>
      <c r="D7" s="4"/>
      <c r="E7" s="4"/>
      <c r="F7" s="4"/>
      <c r="G7" s="4"/>
      <c r="H7" s="4"/>
      <c r="I7" s="4"/>
      <c r="J7" s="4"/>
    </row>
    <row r="8" spans="1:19" ht="20.25" customHeight="1" x14ac:dyDescent="0.25">
      <c r="A8" s="416" t="s">
        <v>4</v>
      </c>
      <c r="B8" s="417"/>
      <c r="C8" s="420" t="s">
        <v>428</v>
      </c>
      <c r="D8" s="422" t="s">
        <v>429</v>
      </c>
      <c r="E8" s="403" t="s">
        <v>430</v>
      </c>
      <c r="F8" s="403"/>
      <c r="G8" s="403"/>
      <c r="H8" s="403"/>
      <c r="I8" s="403"/>
      <c r="J8" s="403"/>
      <c r="K8" s="403"/>
      <c r="L8" s="403"/>
      <c r="M8" s="403"/>
      <c r="N8" s="403"/>
      <c r="O8" s="403"/>
      <c r="P8" s="403"/>
      <c r="Q8" s="403"/>
      <c r="R8" s="403"/>
      <c r="S8" s="403"/>
    </row>
    <row r="9" spans="1:19" ht="58.5" customHeight="1" x14ac:dyDescent="0.25">
      <c r="A9" s="418"/>
      <c r="B9" s="419"/>
      <c r="C9" s="404" t="s">
        <v>386</v>
      </c>
      <c r="D9" s="423"/>
      <c r="E9" s="403" t="s">
        <v>431</v>
      </c>
      <c r="F9" s="403" t="s">
        <v>11</v>
      </c>
      <c r="G9" s="403" t="s">
        <v>12</v>
      </c>
      <c r="H9" s="403" t="s">
        <v>13</v>
      </c>
      <c r="I9" s="403" t="s">
        <v>14</v>
      </c>
      <c r="J9" s="403" t="s">
        <v>15</v>
      </c>
      <c r="K9" s="351" t="s">
        <v>16</v>
      </c>
      <c r="L9" s="351" t="s">
        <v>498</v>
      </c>
      <c r="M9" s="351" t="s">
        <v>521</v>
      </c>
      <c r="N9" s="351" t="s">
        <v>522</v>
      </c>
      <c r="O9" s="351" t="s">
        <v>523</v>
      </c>
      <c r="P9" s="351" t="s">
        <v>583</v>
      </c>
      <c r="Q9" s="351" t="s">
        <v>712</v>
      </c>
      <c r="R9" s="351" t="s">
        <v>740</v>
      </c>
      <c r="S9" s="351" t="s">
        <v>741</v>
      </c>
    </row>
    <row r="10" spans="1:19" ht="22.5" customHeight="1" thickBot="1" x14ac:dyDescent="0.3">
      <c r="A10" s="160" t="s">
        <v>17</v>
      </c>
      <c r="B10" s="161" t="s">
        <v>18</v>
      </c>
      <c r="C10" s="421"/>
      <c r="D10" s="424"/>
      <c r="E10" s="404"/>
      <c r="F10" s="403"/>
      <c r="G10" s="404"/>
      <c r="H10" s="404"/>
      <c r="I10" s="404"/>
      <c r="J10" s="404"/>
      <c r="K10" s="351"/>
      <c r="L10" s="351"/>
      <c r="M10" s="351"/>
      <c r="N10" s="351"/>
      <c r="O10" s="351"/>
      <c r="P10" s="351"/>
      <c r="Q10" s="351"/>
      <c r="R10" s="351"/>
      <c r="S10" s="351"/>
    </row>
    <row r="11" spans="1:19" ht="14.1" customHeight="1" x14ac:dyDescent="0.25">
      <c r="A11" s="413" t="s">
        <v>22</v>
      </c>
      <c r="B11" s="413"/>
      <c r="C11" s="414" t="s">
        <v>738</v>
      </c>
      <c r="D11" s="290" t="s">
        <v>416</v>
      </c>
      <c r="E11" s="40">
        <f>F11+G11+H11+I11+J11+K11+L11+M11+N11+O11+P11+Q11+R11+S11</f>
        <v>4075377.3599999994</v>
      </c>
      <c r="F11" s="37">
        <f t="shared" ref="F11:O11" si="0">F12+F18+F19</f>
        <v>236275.66</v>
      </c>
      <c r="G11" s="37">
        <f t="shared" si="0"/>
        <v>233803.59999999998</v>
      </c>
      <c r="H11" s="37">
        <f t="shared" si="0"/>
        <v>230976</v>
      </c>
      <c r="I11" s="37">
        <f t="shared" si="0"/>
        <v>274472.90000000002</v>
      </c>
      <c r="J11" s="37">
        <f t="shared" si="0"/>
        <v>265650.69999999995</v>
      </c>
      <c r="K11" s="37">
        <f t="shared" si="0"/>
        <v>294185.7</v>
      </c>
      <c r="L11" s="37">
        <f t="shared" si="0"/>
        <v>311292.69999999995</v>
      </c>
      <c r="M11" s="166">
        <f t="shared" si="0"/>
        <v>312088.40000000002</v>
      </c>
      <c r="N11" s="166">
        <f t="shared" si="0"/>
        <v>346629.59999999992</v>
      </c>
      <c r="O11" s="166">
        <f t="shared" si="0"/>
        <v>333838.00000000006</v>
      </c>
      <c r="P11" s="166">
        <f>P12+P18+P19</f>
        <v>314687.90000000002</v>
      </c>
      <c r="Q11" s="166">
        <f>Q12+Q18+Q19</f>
        <v>314427.19999999995</v>
      </c>
      <c r="R11" s="166">
        <f t="shared" ref="R11:S11" si="1">R12+R18+R19</f>
        <v>303524.5</v>
      </c>
      <c r="S11" s="166">
        <f t="shared" si="1"/>
        <v>303524.5</v>
      </c>
    </row>
    <row r="12" spans="1:19" ht="35.25" customHeight="1" x14ac:dyDescent="0.25">
      <c r="A12" s="400"/>
      <c r="B12" s="400"/>
      <c r="C12" s="402"/>
      <c r="D12" s="313" t="s">
        <v>700</v>
      </c>
      <c r="E12" s="40">
        <f t="shared" ref="E12:E73" si="2">F12+G12+H12+I12+J12+K12+L12+M12+N12+O12+P12+Q12+R12+S12</f>
        <v>4069125.26</v>
      </c>
      <c r="F12" s="39">
        <f>F14+F15+F16+F17</f>
        <v>236275.66</v>
      </c>
      <c r="G12" s="39">
        <f t="shared" ref="G12:L12" si="3">G14+G15+G16+G17</f>
        <v>233803.59999999998</v>
      </c>
      <c r="H12" s="39">
        <f t="shared" si="3"/>
        <v>230976</v>
      </c>
      <c r="I12" s="39">
        <f t="shared" si="3"/>
        <v>274472.90000000002</v>
      </c>
      <c r="J12" s="39">
        <f t="shared" si="3"/>
        <v>265271.19999999995</v>
      </c>
      <c r="K12" s="39">
        <f t="shared" si="3"/>
        <v>292957.90000000002</v>
      </c>
      <c r="L12" s="39">
        <f t="shared" si="3"/>
        <v>310206.89999999997</v>
      </c>
      <c r="M12" s="165">
        <f>M14+M15+M16+M17</f>
        <v>311129</v>
      </c>
      <c r="N12" s="165">
        <f>N14+N15+N16+N17</f>
        <v>345273.99999999994</v>
      </c>
      <c r="O12" s="165">
        <f>O14+O15+O16+O17</f>
        <v>332594.00000000006</v>
      </c>
      <c r="P12" s="165">
        <f>P14+P15+P16+P17</f>
        <v>314687.90000000002</v>
      </c>
      <c r="Q12" s="165">
        <f>Q14+Q15+Q16+Q17</f>
        <v>314427.19999999995</v>
      </c>
      <c r="R12" s="165">
        <f t="shared" ref="R12:S12" si="4">R14+R15+R16+R17</f>
        <v>303524.5</v>
      </c>
      <c r="S12" s="165">
        <f t="shared" si="4"/>
        <v>303524.5</v>
      </c>
    </row>
    <row r="13" spans="1:19" ht="14.1" customHeight="1" x14ac:dyDescent="0.25">
      <c r="A13" s="400"/>
      <c r="B13" s="400"/>
      <c r="C13" s="402"/>
      <c r="D13" s="314" t="s">
        <v>433</v>
      </c>
      <c r="E13" s="40">
        <f t="shared" si="2"/>
        <v>0</v>
      </c>
      <c r="F13" s="39"/>
      <c r="G13" s="39"/>
      <c r="H13" s="39"/>
      <c r="I13" s="39"/>
      <c r="J13" s="39"/>
      <c r="K13" s="38"/>
      <c r="L13" s="38"/>
      <c r="M13" s="164"/>
      <c r="N13" s="164"/>
      <c r="O13" s="164"/>
      <c r="P13" s="164"/>
      <c r="Q13" s="164"/>
      <c r="R13" s="164"/>
      <c r="S13" s="164"/>
    </row>
    <row r="14" spans="1:19" ht="15" customHeight="1" x14ac:dyDescent="0.25">
      <c r="A14" s="400"/>
      <c r="B14" s="400"/>
      <c r="C14" s="402"/>
      <c r="D14" s="314" t="s">
        <v>434</v>
      </c>
      <c r="E14" s="40">
        <f t="shared" si="2"/>
        <v>1135616.8600000001</v>
      </c>
      <c r="F14" s="39">
        <f>F23+F32+F41+F50+F55+F64+F68</f>
        <v>77422.06</v>
      </c>
      <c r="G14" s="39">
        <f t="shared" ref="G14:O14" si="5">G23+G32+G41+G50+G55+G64+G68</f>
        <v>67887.8</v>
      </c>
      <c r="H14" s="39">
        <f t="shared" si="5"/>
        <v>68541.7</v>
      </c>
      <c r="I14" s="39">
        <f t="shared" si="5"/>
        <v>96795.6</v>
      </c>
      <c r="J14" s="39">
        <f t="shared" si="5"/>
        <v>80140.899999999994</v>
      </c>
      <c r="K14" s="39">
        <f t="shared" si="5"/>
        <v>91220.3</v>
      </c>
      <c r="L14" s="39">
        <f t="shared" si="5"/>
        <v>87801.200000000012</v>
      </c>
      <c r="M14" s="39">
        <f t="shared" si="5"/>
        <v>91557.099999999991</v>
      </c>
      <c r="N14" s="39">
        <f t="shared" si="5"/>
        <v>82366.900000000009</v>
      </c>
      <c r="O14" s="39">
        <f t="shared" si="5"/>
        <v>82043.700000000012</v>
      </c>
      <c r="P14" s="39">
        <f>P23+P32+P41+P50+P55+P64+P68</f>
        <v>75895.700000000012</v>
      </c>
      <c r="Q14" s="39">
        <f>Q23+Q32+Q41+Q50+Q55+Q64+Q68</f>
        <v>77981.300000000017</v>
      </c>
      <c r="R14" s="39">
        <f t="shared" ref="R14:S14" si="6">R23+R32+R41+R50+R55+R64+R68</f>
        <v>77981.300000000017</v>
      </c>
      <c r="S14" s="39">
        <f t="shared" si="6"/>
        <v>77981.300000000017</v>
      </c>
    </row>
    <row r="15" spans="1:19" ht="14.25" customHeight="1" x14ac:dyDescent="0.25">
      <c r="A15" s="400"/>
      <c r="B15" s="400"/>
      <c r="C15" s="402"/>
      <c r="D15" s="314" t="s">
        <v>435</v>
      </c>
      <c r="E15" s="40">
        <f t="shared" si="2"/>
        <v>39577.999999999985</v>
      </c>
      <c r="F15" s="39">
        <f>F24+F33+F42+F51+F56+F69</f>
        <v>9525.9</v>
      </c>
      <c r="G15" s="39">
        <f t="shared" ref="G15:O15" si="7">G24+G33+G42+G51+G56+G69</f>
        <v>9741</v>
      </c>
      <c r="H15" s="39">
        <f t="shared" si="7"/>
        <v>11250.5</v>
      </c>
      <c r="I15" s="39">
        <f t="shared" si="7"/>
        <v>0</v>
      </c>
      <c r="J15" s="39">
        <f t="shared" si="7"/>
        <v>1360</v>
      </c>
      <c r="K15" s="39">
        <f t="shared" si="7"/>
        <v>1485.1999999999998</v>
      </c>
      <c r="L15" s="39">
        <f t="shared" si="7"/>
        <v>1354.1999999999998</v>
      </c>
      <c r="M15" s="39">
        <f t="shared" si="7"/>
        <v>326.39999999999998</v>
      </c>
      <c r="N15" s="39">
        <f t="shared" si="7"/>
        <v>2489.1</v>
      </c>
      <c r="O15" s="39">
        <f t="shared" si="7"/>
        <v>2036.1999999999998</v>
      </c>
      <c r="P15" s="39">
        <f>P24+P33+P42+P51+P56+P69</f>
        <v>3.2</v>
      </c>
      <c r="Q15" s="39">
        <f>Q24+Q33+Q42+Q51+Q56+Q69</f>
        <v>2.1</v>
      </c>
      <c r="R15" s="39">
        <f t="shared" ref="R15:S15" si="8">R24+R33+R42+R51+R56+R69</f>
        <v>2.1</v>
      </c>
      <c r="S15" s="39">
        <f t="shared" si="8"/>
        <v>2.1</v>
      </c>
    </row>
    <row r="16" spans="1:19" ht="15" customHeight="1" x14ac:dyDescent="0.25">
      <c r="A16" s="400"/>
      <c r="B16" s="400"/>
      <c r="C16" s="402"/>
      <c r="D16" s="314" t="s">
        <v>436</v>
      </c>
      <c r="E16" s="40">
        <f t="shared" si="2"/>
        <v>2777299.5000000005</v>
      </c>
      <c r="F16" s="39">
        <f>F25+F34+F43+F51+F57+F62+F63+F70</f>
        <v>149327.70000000001</v>
      </c>
      <c r="G16" s="39">
        <f t="shared" ref="G16:O16" si="9">G25+G34+G43+G51+G57+G62+G63+G70</f>
        <v>156174.79999999999</v>
      </c>
      <c r="H16" s="39">
        <f t="shared" si="9"/>
        <v>151183.79999999999</v>
      </c>
      <c r="I16" s="39">
        <f t="shared" si="9"/>
        <v>177677.3</v>
      </c>
      <c r="J16" s="39">
        <f t="shared" si="9"/>
        <v>183770.3</v>
      </c>
      <c r="K16" s="39">
        <f t="shared" si="9"/>
        <v>196902.90000000002</v>
      </c>
      <c r="L16" s="39">
        <f t="shared" si="9"/>
        <v>211258.4</v>
      </c>
      <c r="M16" s="39">
        <f t="shared" si="9"/>
        <v>209573.8</v>
      </c>
      <c r="N16" s="39">
        <f t="shared" si="9"/>
        <v>223741.69999999995</v>
      </c>
      <c r="O16" s="39">
        <f t="shared" si="9"/>
        <v>213091.20000000001</v>
      </c>
      <c r="P16" s="39">
        <f>P25+P34+P43+P51+P57+P62+P63+P70</f>
        <v>227924.2</v>
      </c>
      <c r="Q16" s="39">
        <f>Q25+Q34+Q43+Q51+Q57+Q62+Q63+Q70</f>
        <v>225591.19999999998</v>
      </c>
      <c r="R16" s="39">
        <f t="shared" ref="R16:S16" si="10">R25+R34+R43+R51+R57+R62+R63+R70</f>
        <v>225541.09999999998</v>
      </c>
      <c r="S16" s="39">
        <f t="shared" si="10"/>
        <v>225541.09999999998</v>
      </c>
    </row>
    <row r="17" spans="1:19" ht="22.5" customHeight="1" x14ac:dyDescent="0.25">
      <c r="A17" s="400"/>
      <c r="B17" s="400"/>
      <c r="C17" s="402"/>
      <c r="D17" s="314" t="s">
        <v>437</v>
      </c>
      <c r="E17" s="40">
        <f t="shared" si="2"/>
        <v>116630.90000000001</v>
      </c>
      <c r="F17" s="39">
        <f>F26+F35+F44+F58+F71</f>
        <v>0</v>
      </c>
      <c r="G17" s="39">
        <f t="shared" ref="G17:O17" si="11">G26+G35+G44+G58+G71</f>
        <v>0</v>
      </c>
      <c r="H17" s="39">
        <f t="shared" si="11"/>
        <v>0</v>
      </c>
      <c r="I17" s="39">
        <f t="shared" si="11"/>
        <v>0</v>
      </c>
      <c r="J17" s="39">
        <f t="shared" si="11"/>
        <v>0</v>
      </c>
      <c r="K17" s="39">
        <f t="shared" si="11"/>
        <v>3349.5</v>
      </c>
      <c r="L17" s="39">
        <f t="shared" si="11"/>
        <v>9793.1</v>
      </c>
      <c r="M17" s="39">
        <f t="shared" si="11"/>
        <v>9671.7000000000007</v>
      </c>
      <c r="N17" s="39">
        <f t="shared" si="11"/>
        <v>36676.300000000003</v>
      </c>
      <c r="O17" s="39">
        <f t="shared" si="11"/>
        <v>35422.9</v>
      </c>
      <c r="P17" s="39">
        <f>P26+P35+P44+P58+P71</f>
        <v>10864.8</v>
      </c>
      <c r="Q17" s="39">
        <f>Q26+Q35+Q44+Q58+Q71</f>
        <v>10852.6</v>
      </c>
      <c r="R17" s="39">
        <f t="shared" ref="R17:S17" si="12">R26+R35+R44+R58+R71</f>
        <v>0</v>
      </c>
      <c r="S17" s="39">
        <f t="shared" si="12"/>
        <v>0</v>
      </c>
    </row>
    <row r="18" spans="1:19" ht="21.75" customHeight="1" x14ac:dyDescent="0.25">
      <c r="A18" s="400"/>
      <c r="B18" s="400"/>
      <c r="C18" s="402"/>
      <c r="D18" s="315" t="s">
        <v>438</v>
      </c>
      <c r="E18" s="40">
        <f t="shared" si="2"/>
        <v>0</v>
      </c>
      <c r="F18" s="39">
        <f>F27+F36+F59+F72</f>
        <v>0</v>
      </c>
      <c r="G18" s="39">
        <f t="shared" ref="G18:O18" si="13">G27+G36+G59+G72</f>
        <v>0</v>
      </c>
      <c r="H18" s="39">
        <f t="shared" si="13"/>
        <v>0</v>
      </c>
      <c r="I18" s="39">
        <f t="shared" si="13"/>
        <v>0</v>
      </c>
      <c r="J18" s="39">
        <f t="shared" si="13"/>
        <v>0</v>
      </c>
      <c r="K18" s="39">
        <f t="shared" si="13"/>
        <v>0</v>
      </c>
      <c r="L18" s="39">
        <f t="shared" si="13"/>
        <v>0</v>
      </c>
      <c r="M18" s="39">
        <f t="shared" si="13"/>
        <v>0</v>
      </c>
      <c r="N18" s="39">
        <f t="shared" si="13"/>
        <v>0</v>
      </c>
      <c r="O18" s="39">
        <f t="shared" si="13"/>
        <v>0</v>
      </c>
      <c r="P18" s="39">
        <f>P27+P36+P59+P72</f>
        <v>0</v>
      </c>
      <c r="Q18" s="39">
        <f>Q27+Q36+Q59+Q72</f>
        <v>0</v>
      </c>
      <c r="R18" s="39">
        <f t="shared" ref="R18:S18" si="14">R27+R36+R59+R72</f>
        <v>0</v>
      </c>
      <c r="S18" s="39">
        <f t="shared" si="14"/>
        <v>0</v>
      </c>
    </row>
    <row r="19" spans="1:19" ht="14.1" customHeight="1" x14ac:dyDescent="0.25">
      <c r="A19" s="401"/>
      <c r="B19" s="401"/>
      <c r="C19" s="402"/>
      <c r="D19" s="315" t="s">
        <v>439</v>
      </c>
      <c r="E19" s="40">
        <f t="shared" si="2"/>
        <v>6252.1</v>
      </c>
      <c r="F19" s="39">
        <f>F28+F37+F46+F60+F73</f>
        <v>0</v>
      </c>
      <c r="G19" s="39">
        <f t="shared" ref="G19:O19" si="15">G28+G37+G46+G60+G73</f>
        <v>0</v>
      </c>
      <c r="H19" s="39">
        <f t="shared" si="15"/>
        <v>0</v>
      </c>
      <c r="I19" s="39">
        <f t="shared" si="15"/>
        <v>0</v>
      </c>
      <c r="J19" s="39">
        <f t="shared" si="15"/>
        <v>379.5</v>
      </c>
      <c r="K19" s="39">
        <f t="shared" si="15"/>
        <v>1227.8</v>
      </c>
      <c r="L19" s="39">
        <f t="shared" si="15"/>
        <v>1085.8</v>
      </c>
      <c r="M19" s="39">
        <f t="shared" si="15"/>
        <v>959.4</v>
      </c>
      <c r="N19" s="39">
        <f t="shared" si="15"/>
        <v>1355.6</v>
      </c>
      <c r="O19" s="39">
        <f t="shared" si="15"/>
        <v>1244</v>
      </c>
      <c r="P19" s="39">
        <f>P28+P37+P46+P60+P73</f>
        <v>0</v>
      </c>
      <c r="Q19" s="39">
        <f>Q28+Q37+Q46+Q60+Q73</f>
        <v>0</v>
      </c>
      <c r="R19" s="39">
        <f t="shared" ref="R19:S19" si="16">R28+R37+R46+R60+R73</f>
        <v>0</v>
      </c>
      <c r="S19" s="39">
        <f t="shared" si="16"/>
        <v>0</v>
      </c>
    </row>
    <row r="20" spans="1:19" ht="14.1" customHeight="1" x14ac:dyDescent="0.25">
      <c r="A20" s="400" t="s">
        <v>22</v>
      </c>
      <c r="B20" s="400" t="s">
        <v>23</v>
      </c>
      <c r="C20" s="402" t="s">
        <v>24</v>
      </c>
      <c r="D20" s="316" t="s">
        <v>416</v>
      </c>
      <c r="E20" s="40">
        <f t="shared" si="2"/>
        <v>813097.36</v>
      </c>
      <c r="F20" s="37">
        <f>F21</f>
        <v>53530.76</v>
      </c>
      <c r="G20" s="37">
        <f t="shared" ref="G20:S20" si="17">G21</f>
        <v>54810.799999999996</v>
      </c>
      <c r="H20" s="37">
        <f t="shared" si="17"/>
        <v>54270.7</v>
      </c>
      <c r="I20" s="37">
        <f t="shared" si="17"/>
        <v>65870</v>
      </c>
      <c r="J20" s="37">
        <f t="shared" si="17"/>
        <v>63364</v>
      </c>
      <c r="K20" s="37">
        <f t="shared" si="17"/>
        <v>69138.099999999991</v>
      </c>
      <c r="L20" s="37">
        <f t="shared" si="17"/>
        <v>74557.2</v>
      </c>
      <c r="M20" s="166">
        <f t="shared" si="17"/>
        <v>56030.200000000004</v>
      </c>
      <c r="N20" s="166">
        <f t="shared" si="17"/>
        <v>54540.700000000004</v>
      </c>
      <c r="O20" s="166">
        <f t="shared" si="17"/>
        <v>50852</v>
      </c>
      <c r="P20" s="166">
        <f t="shared" si="17"/>
        <v>53906.700000000004</v>
      </c>
      <c r="Q20" s="166">
        <f t="shared" si="17"/>
        <v>54075.399999999994</v>
      </c>
      <c r="R20" s="166">
        <f t="shared" si="17"/>
        <v>54075.399999999994</v>
      </c>
      <c r="S20" s="166">
        <f t="shared" si="17"/>
        <v>54075.399999999994</v>
      </c>
    </row>
    <row r="21" spans="1:19" ht="36" customHeight="1" x14ac:dyDescent="0.25">
      <c r="A21" s="400"/>
      <c r="B21" s="400"/>
      <c r="C21" s="402"/>
      <c r="D21" s="313" t="s">
        <v>701</v>
      </c>
      <c r="E21" s="40">
        <f t="shared" si="2"/>
        <v>813097.36</v>
      </c>
      <c r="F21" s="39">
        <f>F23+F24+F25+F26+F27+F28</f>
        <v>53530.76</v>
      </c>
      <c r="G21" s="39">
        <f t="shared" ref="G21:O21" si="18">G23+G24+G25+G26+G27+G28</f>
        <v>54810.799999999996</v>
      </c>
      <c r="H21" s="39">
        <f t="shared" si="18"/>
        <v>54270.7</v>
      </c>
      <c r="I21" s="39">
        <f t="shared" si="18"/>
        <v>65870</v>
      </c>
      <c r="J21" s="39">
        <f t="shared" si="18"/>
        <v>63364</v>
      </c>
      <c r="K21" s="39">
        <f t="shared" si="18"/>
        <v>69138.099999999991</v>
      </c>
      <c r="L21" s="39">
        <f t="shared" si="18"/>
        <v>74557.2</v>
      </c>
      <c r="M21" s="165">
        <f t="shared" si="18"/>
        <v>56030.200000000004</v>
      </c>
      <c r="N21" s="165">
        <f t="shared" si="18"/>
        <v>54540.700000000004</v>
      </c>
      <c r="O21" s="165">
        <f t="shared" si="18"/>
        <v>50852</v>
      </c>
      <c r="P21" s="165">
        <f>P23+P24+P25+P26+P27+P28</f>
        <v>53906.700000000004</v>
      </c>
      <c r="Q21" s="165">
        <f>Q23+Q24+Q25+Q26+Q27+Q28</f>
        <v>54075.399999999994</v>
      </c>
      <c r="R21" s="165">
        <f t="shared" ref="R21:S21" si="19">R23+R24+R25+R26+R27+R28</f>
        <v>54075.399999999994</v>
      </c>
      <c r="S21" s="165">
        <f t="shared" si="19"/>
        <v>54075.399999999994</v>
      </c>
    </row>
    <row r="22" spans="1:19" ht="14.1" customHeight="1" x14ac:dyDescent="0.25">
      <c r="A22" s="400"/>
      <c r="B22" s="400"/>
      <c r="C22" s="402"/>
      <c r="D22" s="314" t="s">
        <v>433</v>
      </c>
      <c r="E22" s="40">
        <f t="shared" si="2"/>
        <v>0</v>
      </c>
      <c r="F22" s="39"/>
      <c r="G22" s="39"/>
      <c r="H22" s="39"/>
      <c r="I22" s="39"/>
      <c r="J22" s="39"/>
      <c r="K22" s="38"/>
      <c r="L22" s="38"/>
      <c r="M22" s="164"/>
      <c r="N22" s="164"/>
      <c r="O22" s="164"/>
      <c r="P22" s="164"/>
      <c r="Q22" s="164"/>
      <c r="R22" s="164"/>
      <c r="S22" s="164"/>
    </row>
    <row r="23" spans="1:19" ht="14.25" customHeight="1" x14ac:dyDescent="0.25">
      <c r="A23" s="400"/>
      <c r="B23" s="400"/>
      <c r="C23" s="402"/>
      <c r="D23" s="314" t="s">
        <v>434</v>
      </c>
      <c r="E23" s="40">
        <f t="shared" si="2"/>
        <v>165703.56000000003</v>
      </c>
      <c r="F23" s="39">
        <v>12070.46</v>
      </c>
      <c r="G23" s="39">
        <v>10681.1</v>
      </c>
      <c r="H23" s="39">
        <v>11346.8</v>
      </c>
      <c r="I23" s="39">
        <v>13313.2</v>
      </c>
      <c r="J23" s="39">
        <v>11309.4</v>
      </c>
      <c r="K23" s="39">
        <v>12387.9</v>
      </c>
      <c r="L23" s="39">
        <v>13865.5</v>
      </c>
      <c r="M23" s="164">
        <v>13712.9</v>
      </c>
      <c r="N23" s="164">
        <v>11418.4</v>
      </c>
      <c r="O23" s="164">
        <v>11450.4</v>
      </c>
      <c r="P23" s="164">
        <v>10860.4</v>
      </c>
      <c r="Q23" s="164">
        <v>11095.7</v>
      </c>
      <c r="R23" s="164">
        <v>11095.7</v>
      </c>
      <c r="S23" s="164">
        <v>11095.7</v>
      </c>
    </row>
    <row r="24" spans="1:19" ht="15" customHeight="1" x14ac:dyDescent="0.25">
      <c r="A24" s="400"/>
      <c r="B24" s="400"/>
      <c r="C24" s="402"/>
      <c r="D24" s="314" t="s">
        <v>435</v>
      </c>
      <c r="E24" s="40">
        <f t="shared" si="2"/>
        <v>0</v>
      </c>
      <c r="F24" s="39">
        <v>0</v>
      </c>
      <c r="G24" s="39">
        <v>0</v>
      </c>
      <c r="H24" s="39">
        <v>0</v>
      </c>
      <c r="I24" s="39">
        <v>0</v>
      </c>
      <c r="J24" s="39"/>
      <c r="K24" s="38"/>
      <c r="L24" s="38"/>
      <c r="M24" s="164"/>
      <c r="N24" s="164"/>
      <c r="O24" s="164"/>
      <c r="P24" s="164"/>
      <c r="Q24" s="164"/>
      <c r="R24" s="164"/>
      <c r="S24" s="164"/>
    </row>
    <row r="25" spans="1:19" ht="14.25" customHeight="1" x14ac:dyDescent="0.25">
      <c r="A25" s="400"/>
      <c r="B25" s="400"/>
      <c r="C25" s="402"/>
      <c r="D25" s="314" t="s">
        <v>436</v>
      </c>
      <c r="E25" s="40">
        <f t="shared" si="2"/>
        <v>647393.79999999981</v>
      </c>
      <c r="F25" s="39">
        <v>41460.300000000003</v>
      </c>
      <c r="G25" s="39">
        <v>44129.7</v>
      </c>
      <c r="H25" s="39">
        <v>42923.9</v>
      </c>
      <c r="I25" s="39">
        <v>52556.800000000003</v>
      </c>
      <c r="J25" s="39">
        <v>52054.6</v>
      </c>
      <c r="K25" s="39">
        <v>56750.2</v>
      </c>
      <c r="L25" s="39">
        <v>60691.7</v>
      </c>
      <c r="M25" s="162">
        <v>42317.3</v>
      </c>
      <c r="N25" s="162">
        <v>43122.3</v>
      </c>
      <c r="O25" s="162">
        <v>39401.599999999999</v>
      </c>
      <c r="P25" s="162">
        <v>43046.3</v>
      </c>
      <c r="Q25" s="162">
        <v>42979.7</v>
      </c>
      <c r="R25" s="162">
        <v>42979.7</v>
      </c>
      <c r="S25" s="162">
        <v>42979.7</v>
      </c>
    </row>
    <row r="26" spans="1:19" ht="23.25" customHeight="1" x14ac:dyDescent="0.25">
      <c r="A26" s="400"/>
      <c r="B26" s="400"/>
      <c r="C26" s="402"/>
      <c r="D26" s="314" t="s">
        <v>437</v>
      </c>
      <c r="E26" s="40">
        <f t="shared" si="2"/>
        <v>0</v>
      </c>
      <c r="F26" s="39"/>
      <c r="G26" s="39"/>
      <c r="H26" s="39"/>
      <c r="I26" s="39"/>
      <c r="J26" s="39"/>
      <c r="K26" s="39"/>
      <c r="L26" s="39"/>
      <c r="M26" s="164"/>
      <c r="N26" s="164"/>
      <c r="O26" s="164"/>
      <c r="P26" s="164"/>
      <c r="Q26" s="164"/>
      <c r="R26" s="164"/>
      <c r="S26" s="164"/>
    </row>
    <row r="27" spans="1:19" ht="24" customHeight="1" x14ac:dyDescent="0.25">
      <c r="A27" s="400"/>
      <c r="B27" s="400"/>
      <c r="C27" s="402"/>
      <c r="D27" s="315" t="s">
        <v>438</v>
      </c>
      <c r="E27" s="40">
        <f t="shared" si="2"/>
        <v>0</v>
      </c>
      <c r="F27" s="39"/>
      <c r="G27" s="39"/>
      <c r="H27" s="39"/>
      <c r="I27" s="39"/>
      <c r="J27" s="39"/>
      <c r="K27" s="38"/>
      <c r="L27" s="38"/>
      <c r="M27" s="164"/>
      <c r="N27" s="164"/>
      <c r="O27" s="164"/>
      <c r="P27" s="164"/>
      <c r="Q27" s="164"/>
      <c r="R27" s="164"/>
      <c r="S27" s="164"/>
    </row>
    <row r="28" spans="1:19" ht="14.1" customHeight="1" x14ac:dyDescent="0.25">
      <c r="A28" s="401"/>
      <c r="B28" s="401"/>
      <c r="C28" s="402"/>
      <c r="D28" s="315" t="s">
        <v>439</v>
      </c>
      <c r="E28" s="40">
        <f t="shared" si="2"/>
        <v>0</v>
      </c>
      <c r="F28" s="39"/>
      <c r="G28" s="39"/>
      <c r="H28" s="39"/>
      <c r="I28" s="39"/>
      <c r="J28" s="39"/>
      <c r="K28" s="38"/>
      <c r="L28" s="38"/>
      <c r="M28" s="164"/>
      <c r="N28" s="164"/>
      <c r="O28" s="164"/>
      <c r="P28" s="164"/>
      <c r="Q28" s="164"/>
      <c r="R28" s="164"/>
      <c r="S28" s="164"/>
    </row>
    <row r="29" spans="1:19" ht="14.1" customHeight="1" x14ac:dyDescent="0.25">
      <c r="A29" s="400" t="s">
        <v>22</v>
      </c>
      <c r="B29" s="400" t="s">
        <v>44</v>
      </c>
      <c r="C29" s="402" t="s">
        <v>45</v>
      </c>
      <c r="D29" s="316" t="s">
        <v>416</v>
      </c>
      <c r="E29" s="40">
        <f t="shared" si="2"/>
        <v>2581274.9000000004</v>
      </c>
      <c r="F29" s="37">
        <f>F30</f>
        <v>140489.79999999999</v>
      </c>
      <c r="G29" s="37">
        <f t="shared" ref="G29:S29" si="20">G30</f>
        <v>135098.80000000002</v>
      </c>
      <c r="H29" s="37">
        <f t="shared" si="20"/>
        <v>132750.29999999999</v>
      </c>
      <c r="I29" s="37">
        <f t="shared" si="20"/>
        <v>168771.3</v>
      </c>
      <c r="J29" s="37">
        <f t="shared" si="20"/>
        <v>152443.1</v>
      </c>
      <c r="K29" s="37">
        <f t="shared" si="20"/>
        <v>167215.20000000001</v>
      </c>
      <c r="L29" s="37">
        <f t="shared" si="20"/>
        <v>180946.2</v>
      </c>
      <c r="M29" s="166">
        <f t="shared" si="20"/>
        <v>202205.30000000002</v>
      </c>
      <c r="N29" s="166">
        <f t="shared" si="20"/>
        <v>225020</v>
      </c>
      <c r="O29" s="166">
        <f t="shared" si="20"/>
        <v>216033.3</v>
      </c>
      <c r="P29" s="166">
        <f t="shared" si="20"/>
        <v>221398.69999999998</v>
      </c>
      <c r="Q29" s="166">
        <f t="shared" si="20"/>
        <v>220202.7</v>
      </c>
      <c r="R29" s="166">
        <f t="shared" si="20"/>
        <v>209350.1</v>
      </c>
      <c r="S29" s="166">
        <f t="shared" si="20"/>
        <v>209350.1</v>
      </c>
    </row>
    <row r="30" spans="1:19" ht="36" customHeight="1" x14ac:dyDescent="0.25">
      <c r="A30" s="400"/>
      <c r="B30" s="400"/>
      <c r="C30" s="402"/>
      <c r="D30" s="313" t="s">
        <v>701</v>
      </c>
      <c r="E30" s="40">
        <f t="shared" si="2"/>
        <v>2581274.9000000004</v>
      </c>
      <c r="F30" s="39">
        <f>F32+F34+F33</f>
        <v>140489.79999999999</v>
      </c>
      <c r="G30" s="39">
        <f>G32+G34+G33</f>
        <v>135098.80000000002</v>
      </c>
      <c r="H30" s="39">
        <f>H32+H34+H33</f>
        <v>132750.29999999999</v>
      </c>
      <c r="I30" s="39">
        <f>I32+I34+I33</f>
        <v>168771.3</v>
      </c>
      <c r="J30" s="39">
        <f>J32+J34+J33</f>
        <v>152443.1</v>
      </c>
      <c r="K30" s="39">
        <f t="shared" ref="K30:P30" si="21">K32+K33+K34+K35+K36+K37</f>
        <v>167215.20000000001</v>
      </c>
      <c r="L30" s="39">
        <f t="shared" si="21"/>
        <v>180946.2</v>
      </c>
      <c r="M30" s="39">
        <f t="shared" si="21"/>
        <v>202205.30000000002</v>
      </c>
      <c r="N30" s="39">
        <f t="shared" si="21"/>
        <v>225020</v>
      </c>
      <c r="O30" s="39">
        <f t="shared" si="21"/>
        <v>216033.3</v>
      </c>
      <c r="P30" s="39">
        <f t="shared" si="21"/>
        <v>221398.69999999998</v>
      </c>
      <c r="Q30" s="39">
        <f>Q32+Q33+Q34+Q35+Q36+Q37</f>
        <v>220202.7</v>
      </c>
      <c r="R30" s="39">
        <f t="shared" ref="R30:S30" si="22">R32+R33+R34+R35+R36+R37</f>
        <v>209350.1</v>
      </c>
      <c r="S30" s="39">
        <f t="shared" si="22"/>
        <v>209350.1</v>
      </c>
    </row>
    <row r="31" spans="1:19" ht="14.1" customHeight="1" x14ac:dyDescent="0.25">
      <c r="A31" s="400"/>
      <c r="B31" s="400"/>
      <c r="C31" s="402"/>
      <c r="D31" s="314" t="s">
        <v>433</v>
      </c>
      <c r="E31" s="40">
        <f t="shared" si="2"/>
        <v>0</v>
      </c>
      <c r="F31" s="39"/>
      <c r="G31" s="39"/>
      <c r="H31" s="39"/>
      <c r="I31" s="39"/>
      <c r="J31" s="39"/>
      <c r="K31" s="38"/>
      <c r="L31" s="38"/>
      <c r="M31" s="164"/>
      <c r="N31" s="164"/>
      <c r="O31" s="164"/>
      <c r="P31" s="164"/>
      <c r="Q31" s="164"/>
      <c r="R31" s="164"/>
      <c r="S31" s="164"/>
    </row>
    <row r="32" spans="1:19" ht="15" customHeight="1" x14ac:dyDescent="0.25">
      <c r="A32" s="400"/>
      <c r="B32" s="400"/>
      <c r="C32" s="402"/>
      <c r="D32" s="314" t="s">
        <v>440</v>
      </c>
      <c r="E32" s="40">
        <f t="shared" si="2"/>
        <v>431824.80000000005</v>
      </c>
      <c r="F32" s="39">
        <v>32622.400000000001</v>
      </c>
      <c r="G32" s="39">
        <v>23053.7</v>
      </c>
      <c r="H32" s="39">
        <v>24490.400000000001</v>
      </c>
      <c r="I32" s="39">
        <v>43650.8</v>
      </c>
      <c r="J32" s="39">
        <v>25307.200000000001</v>
      </c>
      <c r="K32" s="39">
        <v>28517.1</v>
      </c>
      <c r="L32" s="39">
        <v>28889.7</v>
      </c>
      <c r="M32" s="164">
        <v>30470.5</v>
      </c>
      <c r="N32" s="162">
        <v>37463.599999999999</v>
      </c>
      <c r="O32" s="162">
        <v>35030.1</v>
      </c>
      <c r="P32" s="162">
        <v>29941.599999999999</v>
      </c>
      <c r="Q32" s="162">
        <v>30795.9</v>
      </c>
      <c r="R32" s="162">
        <v>30795.9</v>
      </c>
      <c r="S32" s="162">
        <v>30795.9</v>
      </c>
    </row>
    <row r="33" spans="1:19" ht="13.5" customHeight="1" x14ac:dyDescent="0.25">
      <c r="A33" s="400"/>
      <c r="B33" s="400"/>
      <c r="C33" s="402"/>
      <c r="D33" s="314" t="s">
        <v>435</v>
      </c>
      <c r="E33" s="40">
        <f t="shared" si="2"/>
        <v>3949.0999999999995</v>
      </c>
      <c r="F33" s="39"/>
      <c r="G33" s="39">
        <v>0</v>
      </c>
      <c r="H33" s="39">
        <v>0</v>
      </c>
      <c r="I33" s="39">
        <v>0</v>
      </c>
      <c r="J33" s="39">
        <v>341.2</v>
      </c>
      <c r="K33" s="65">
        <v>356.4</v>
      </c>
      <c r="L33" s="65">
        <v>322.89999999999998</v>
      </c>
      <c r="M33" s="164">
        <v>326.39999999999998</v>
      </c>
      <c r="N33" s="164">
        <v>1604.6</v>
      </c>
      <c r="O33" s="164">
        <v>988.1</v>
      </c>
      <c r="P33" s="164">
        <v>3.2</v>
      </c>
      <c r="Q33" s="164">
        <v>2.1</v>
      </c>
      <c r="R33" s="164">
        <v>2.1</v>
      </c>
      <c r="S33" s="164">
        <v>2.1</v>
      </c>
    </row>
    <row r="34" spans="1:19" ht="14.25" customHeight="1" x14ac:dyDescent="0.25">
      <c r="A34" s="400"/>
      <c r="B34" s="400"/>
      <c r="C34" s="402"/>
      <c r="D34" s="314" t="s">
        <v>436</v>
      </c>
      <c r="E34" s="40">
        <f t="shared" si="2"/>
        <v>2080035.3000000005</v>
      </c>
      <c r="F34" s="39">
        <v>107867.4</v>
      </c>
      <c r="G34" s="39">
        <v>112045.1</v>
      </c>
      <c r="H34" s="39">
        <v>108259.9</v>
      </c>
      <c r="I34" s="39">
        <v>125120.5</v>
      </c>
      <c r="J34" s="39">
        <v>126794.7</v>
      </c>
      <c r="K34" s="39">
        <v>134992.20000000001</v>
      </c>
      <c r="L34" s="39">
        <v>141940.5</v>
      </c>
      <c r="M34" s="162">
        <v>161736.70000000001</v>
      </c>
      <c r="N34" s="162">
        <v>176011.8</v>
      </c>
      <c r="O34" s="162">
        <v>169021.1</v>
      </c>
      <c r="P34" s="162">
        <v>180589.1</v>
      </c>
      <c r="Q34" s="162">
        <v>178552.1</v>
      </c>
      <c r="R34" s="162">
        <v>178552.1</v>
      </c>
      <c r="S34" s="162">
        <v>178552.1</v>
      </c>
    </row>
    <row r="35" spans="1:19" ht="25.5" customHeight="1" x14ac:dyDescent="0.25">
      <c r="A35" s="400"/>
      <c r="B35" s="400"/>
      <c r="C35" s="402"/>
      <c r="D35" s="314" t="s">
        <v>437</v>
      </c>
      <c r="E35" s="40">
        <f t="shared" si="2"/>
        <v>65465.700000000004</v>
      </c>
      <c r="F35" s="39"/>
      <c r="G35" s="39"/>
      <c r="H35" s="39"/>
      <c r="I35" s="39"/>
      <c r="J35" s="39"/>
      <c r="K35" s="38">
        <v>3349.5</v>
      </c>
      <c r="L35" s="38">
        <v>9793.1</v>
      </c>
      <c r="M35" s="162">
        <v>9671.7000000000007</v>
      </c>
      <c r="N35" s="162">
        <v>9940</v>
      </c>
      <c r="O35" s="162">
        <v>10994</v>
      </c>
      <c r="P35" s="162">
        <v>10864.8</v>
      </c>
      <c r="Q35" s="162">
        <v>10852.6</v>
      </c>
      <c r="R35" s="162"/>
      <c r="S35" s="162"/>
    </row>
    <row r="36" spans="1:19" ht="24.75" customHeight="1" x14ac:dyDescent="0.25">
      <c r="A36" s="400"/>
      <c r="B36" s="400"/>
      <c r="C36" s="402"/>
      <c r="D36" s="315" t="s">
        <v>438</v>
      </c>
      <c r="E36" s="40">
        <f t="shared" si="2"/>
        <v>0</v>
      </c>
      <c r="F36" s="39"/>
      <c r="G36" s="39"/>
      <c r="H36" s="39"/>
      <c r="I36" s="39"/>
      <c r="J36" s="39"/>
      <c r="K36" s="38"/>
      <c r="L36" s="38"/>
      <c r="M36" s="164"/>
      <c r="N36" s="164"/>
      <c r="O36" s="164"/>
      <c r="P36" s="164"/>
      <c r="Q36" s="164"/>
      <c r="R36" s="164"/>
      <c r="S36" s="164"/>
    </row>
    <row r="37" spans="1:19" ht="14.1" customHeight="1" x14ac:dyDescent="0.25">
      <c r="A37" s="401"/>
      <c r="B37" s="401"/>
      <c r="C37" s="402"/>
      <c r="D37" s="315" t="s">
        <v>439</v>
      </c>
      <c r="E37" s="40">
        <f t="shared" si="2"/>
        <v>0</v>
      </c>
      <c r="F37" s="39"/>
      <c r="G37" s="39"/>
      <c r="H37" s="39"/>
      <c r="I37" s="39"/>
      <c r="J37" s="39"/>
      <c r="K37" s="38"/>
      <c r="L37" s="38"/>
      <c r="M37" s="164"/>
      <c r="N37" s="164"/>
      <c r="O37" s="164"/>
      <c r="P37" s="164"/>
      <c r="Q37" s="164"/>
      <c r="R37" s="164"/>
      <c r="S37" s="164"/>
    </row>
    <row r="38" spans="1:19" x14ac:dyDescent="0.25">
      <c r="A38" s="400" t="s">
        <v>22</v>
      </c>
      <c r="B38" s="400" t="s">
        <v>69</v>
      </c>
      <c r="C38" s="402" t="s">
        <v>70</v>
      </c>
      <c r="D38" s="316" t="s">
        <v>416</v>
      </c>
      <c r="E38" s="40">
        <f t="shared" si="2"/>
        <v>361478.7</v>
      </c>
      <c r="F38" s="37">
        <f>F39</f>
        <v>17738.400000000001</v>
      </c>
      <c r="G38" s="37">
        <f t="shared" ref="G38:S38" si="23">G39</f>
        <v>17987.7</v>
      </c>
      <c r="H38" s="37">
        <f t="shared" si="23"/>
        <v>17241</v>
      </c>
      <c r="I38" s="37">
        <f t="shared" si="23"/>
        <v>24661.599999999999</v>
      </c>
      <c r="J38" s="37">
        <f t="shared" si="23"/>
        <v>24970.6</v>
      </c>
      <c r="K38" s="37">
        <f t="shared" si="23"/>
        <v>25081.899999999998</v>
      </c>
      <c r="L38" s="37">
        <f t="shared" si="23"/>
        <v>24862.400000000001</v>
      </c>
      <c r="M38" s="166">
        <f t="shared" si="23"/>
        <v>26342.2</v>
      </c>
      <c r="N38" s="166">
        <f t="shared" si="23"/>
        <v>30231.399999999998</v>
      </c>
      <c r="O38" s="166">
        <f t="shared" si="23"/>
        <v>32098.699999999997</v>
      </c>
      <c r="P38" s="166">
        <f t="shared" si="23"/>
        <v>29326.799999999999</v>
      </c>
      <c r="Q38" s="166">
        <f t="shared" si="23"/>
        <v>30312</v>
      </c>
      <c r="R38" s="166">
        <f t="shared" si="23"/>
        <v>30312</v>
      </c>
      <c r="S38" s="166">
        <f t="shared" si="23"/>
        <v>30312</v>
      </c>
    </row>
    <row r="39" spans="1:19" x14ac:dyDescent="0.25">
      <c r="A39" s="400"/>
      <c r="B39" s="400"/>
      <c r="C39" s="402"/>
      <c r="D39" s="313" t="s">
        <v>432</v>
      </c>
      <c r="E39" s="40">
        <f t="shared" si="2"/>
        <v>361478.7</v>
      </c>
      <c r="F39" s="39">
        <f>F41+F42+F43+F46</f>
        <v>17738.400000000001</v>
      </c>
      <c r="G39" s="39">
        <f t="shared" ref="G39:P39" si="24">G41+G42+G43+G46</f>
        <v>17987.7</v>
      </c>
      <c r="H39" s="39">
        <f t="shared" si="24"/>
        <v>17241</v>
      </c>
      <c r="I39" s="39">
        <f t="shared" si="24"/>
        <v>24661.599999999999</v>
      </c>
      <c r="J39" s="39">
        <f t="shared" si="24"/>
        <v>24970.6</v>
      </c>
      <c r="K39" s="39">
        <f t="shared" si="24"/>
        <v>25081.899999999998</v>
      </c>
      <c r="L39" s="39">
        <f t="shared" si="24"/>
        <v>24862.400000000001</v>
      </c>
      <c r="M39" s="39">
        <f t="shared" si="24"/>
        <v>26342.2</v>
      </c>
      <c r="N39" s="39">
        <f t="shared" si="24"/>
        <v>30231.399999999998</v>
      </c>
      <c r="O39" s="39">
        <f t="shared" si="24"/>
        <v>32098.699999999997</v>
      </c>
      <c r="P39" s="39">
        <f t="shared" si="24"/>
        <v>29326.799999999999</v>
      </c>
      <c r="Q39" s="39">
        <f>Q41+Q42+Q43+Q46</f>
        <v>30312</v>
      </c>
      <c r="R39" s="39">
        <f t="shared" ref="R39:S39" si="25">R41+R42+R43+R46</f>
        <v>30312</v>
      </c>
      <c r="S39" s="39">
        <f t="shared" si="25"/>
        <v>30312</v>
      </c>
    </row>
    <row r="40" spans="1:19" x14ac:dyDescent="0.25">
      <c r="A40" s="400"/>
      <c r="B40" s="400"/>
      <c r="C40" s="402"/>
      <c r="D40" s="314" t="s">
        <v>433</v>
      </c>
      <c r="E40" s="40">
        <f t="shared" si="2"/>
        <v>0</v>
      </c>
      <c r="F40" s="39"/>
      <c r="G40" s="39"/>
      <c r="H40" s="39"/>
      <c r="I40" s="39"/>
      <c r="J40" s="39"/>
      <c r="K40" s="38"/>
      <c r="L40" s="38"/>
      <c r="M40" s="164"/>
      <c r="N40" s="164"/>
      <c r="O40" s="164"/>
      <c r="P40" s="164"/>
      <c r="Q40" s="164"/>
      <c r="R40" s="164"/>
      <c r="S40" s="164"/>
    </row>
    <row r="41" spans="1:19" x14ac:dyDescent="0.25">
      <c r="A41" s="400"/>
      <c r="B41" s="400"/>
      <c r="C41" s="402"/>
      <c r="D41" s="314" t="s">
        <v>434</v>
      </c>
      <c r="E41" s="40">
        <f t="shared" si="2"/>
        <v>353648.9</v>
      </c>
      <c r="F41" s="39">
        <v>17738.400000000001</v>
      </c>
      <c r="G41" s="39">
        <v>17987.7</v>
      </c>
      <c r="H41" s="39">
        <v>17241</v>
      </c>
      <c r="I41" s="39">
        <v>24661.599999999999</v>
      </c>
      <c r="J41" s="39">
        <v>24699.5</v>
      </c>
      <c r="K41" s="39">
        <v>23969.3</v>
      </c>
      <c r="L41" s="39">
        <v>23907.9</v>
      </c>
      <c r="M41" s="164">
        <v>25382.799999999999</v>
      </c>
      <c r="N41" s="164">
        <v>27991.3</v>
      </c>
      <c r="O41" s="162">
        <v>29806.6</v>
      </c>
      <c r="P41" s="162">
        <v>29326.799999999999</v>
      </c>
      <c r="Q41" s="162">
        <v>30312</v>
      </c>
      <c r="R41" s="162">
        <v>30312</v>
      </c>
      <c r="S41" s="162">
        <v>30312</v>
      </c>
    </row>
    <row r="42" spans="1:19" ht="14.25" customHeight="1" x14ac:dyDescent="0.25">
      <c r="A42" s="400"/>
      <c r="B42" s="400"/>
      <c r="C42" s="402"/>
      <c r="D42" s="314" t="s">
        <v>435</v>
      </c>
      <c r="E42" s="40">
        <f t="shared" si="2"/>
        <v>1932.6</v>
      </c>
      <c r="F42" s="39"/>
      <c r="G42" s="39">
        <v>0</v>
      </c>
      <c r="H42" s="39">
        <v>0</v>
      </c>
      <c r="I42" s="39">
        <v>0</v>
      </c>
      <c r="J42" s="39">
        <v>0</v>
      </c>
      <c r="K42" s="65">
        <v>0</v>
      </c>
      <c r="L42" s="65">
        <v>0</v>
      </c>
      <c r="M42" s="164"/>
      <c r="N42" s="164">
        <v>884.5</v>
      </c>
      <c r="O42" s="164">
        <v>1048.0999999999999</v>
      </c>
      <c r="P42" s="164"/>
      <c r="Q42" s="164"/>
      <c r="R42" s="164"/>
      <c r="S42" s="164"/>
    </row>
    <row r="43" spans="1:19" ht="13.5" customHeight="1" x14ac:dyDescent="0.25">
      <c r="A43" s="400"/>
      <c r="B43" s="400"/>
      <c r="C43" s="402"/>
      <c r="D43" s="314" t="s">
        <v>436</v>
      </c>
      <c r="E43" s="40">
        <f t="shared" si="2"/>
        <v>0</v>
      </c>
      <c r="F43" s="39"/>
      <c r="G43" s="39"/>
      <c r="H43" s="39"/>
      <c r="I43" s="39"/>
      <c r="J43" s="39"/>
      <c r="K43" s="38"/>
      <c r="L43" s="38"/>
      <c r="M43" s="164"/>
      <c r="N43" s="164"/>
      <c r="O43" s="164"/>
      <c r="P43" s="164"/>
      <c r="Q43" s="164"/>
      <c r="R43" s="164"/>
      <c r="S43" s="164"/>
    </row>
    <row r="44" spans="1:19" ht="15.75" customHeight="1" x14ac:dyDescent="0.25">
      <c r="A44" s="400"/>
      <c r="B44" s="400"/>
      <c r="C44" s="402"/>
      <c r="D44" s="314" t="s">
        <v>437</v>
      </c>
      <c r="E44" s="40">
        <f t="shared" si="2"/>
        <v>0</v>
      </c>
      <c r="F44" s="39"/>
      <c r="G44" s="39"/>
      <c r="H44" s="39"/>
      <c r="I44" s="39"/>
      <c r="J44" s="39"/>
      <c r="K44" s="38"/>
      <c r="L44" s="38"/>
      <c r="M44" s="164"/>
      <c r="N44" s="164"/>
      <c r="O44" s="164"/>
      <c r="P44" s="164"/>
      <c r="Q44" s="164"/>
      <c r="R44" s="164"/>
      <c r="S44" s="164"/>
    </row>
    <row r="45" spans="1:19" ht="12.75" customHeight="1" x14ac:dyDescent="0.25">
      <c r="A45" s="400"/>
      <c r="B45" s="400"/>
      <c r="C45" s="402"/>
      <c r="D45" s="315" t="s">
        <v>438</v>
      </c>
      <c r="E45" s="40">
        <f t="shared" si="2"/>
        <v>0</v>
      </c>
      <c r="F45" s="39"/>
      <c r="G45" s="39"/>
      <c r="H45" s="39"/>
      <c r="I45" s="39"/>
      <c r="J45" s="39"/>
      <c r="K45" s="38"/>
      <c r="L45" s="38"/>
      <c r="M45" s="164"/>
      <c r="N45" s="164"/>
      <c r="O45" s="164"/>
      <c r="P45" s="164"/>
      <c r="Q45" s="164"/>
      <c r="R45" s="164"/>
      <c r="S45" s="164"/>
    </row>
    <row r="46" spans="1:19" x14ac:dyDescent="0.25">
      <c r="A46" s="401"/>
      <c r="B46" s="401"/>
      <c r="C46" s="402"/>
      <c r="D46" s="315" t="s">
        <v>439</v>
      </c>
      <c r="E46" s="40">
        <f t="shared" si="2"/>
        <v>5897.2</v>
      </c>
      <c r="F46" s="39"/>
      <c r="G46" s="39"/>
      <c r="H46" s="39"/>
      <c r="I46" s="39"/>
      <c r="J46" s="39">
        <v>271.10000000000002</v>
      </c>
      <c r="K46" s="38">
        <v>1112.5999999999999</v>
      </c>
      <c r="L46" s="38">
        <v>954.5</v>
      </c>
      <c r="M46" s="162">
        <v>959.4</v>
      </c>
      <c r="N46" s="162">
        <v>1355.6</v>
      </c>
      <c r="O46" s="162">
        <v>1244</v>
      </c>
      <c r="P46" s="164"/>
      <c r="Q46" s="164"/>
      <c r="R46" s="164"/>
      <c r="S46" s="164"/>
    </row>
    <row r="47" spans="1:19" x14ac:dyDescent="0.25">
      <c r="A47" s="411" t="s">
        <v>22</v>
      </c>
      <c r="B47" s="405">
        <v>4</v>
      </c>
      <c r="C47" s="408" t="s">
        <v>450</v>
      </c>
      <c r="D47" s="316" t="s">
        <v>416</v>
      </c>
      <c r="E47" s="40">
        <f t="shared" si="2"/>
        <v>26706.1</v>
      </c>
      <c r="F47" s="37">
        <f>F48</f>
        <v>1691.2</v>
      </c>
      <c r="G47" s="37">
        <f t="shared" ref="G47:S47" si="26">G48</f>
        <v>1922.2</v>
      </c>
      <c r="H47" s="37">
        <f t="shared" si="26"/>
        <v>2231.1999999999998</v>
      </c>
      <c r="I47" s="37">
        <f t="shared" si="26"/>
        <v>3023.2</v>
      </c>
      <c r="J47" s="37">
        <f t="shared" si="26"/>
        <v>2085</v>
      </c>
      <c r="K47" s="37">
        <f t="shared" si="26"/>
        <v>2103</v>
      </c>
      <c r="L47" s="37">
        <f t="shared" si="26"/>
        <v>2098</v>
      </c>
      <c r="M47" s="166">
        <f t="shared" si="26"/>
        <v>2660.7</v>
      </c>
      <c r="N47" s="166">
        <f t="shared" si="26"/>
        <v>1906.6</v>
      </c>
      <c r="O47" s="166">
        <f t="shared" si="26"/>
        <v>1397</v>
      </c>
      <c r="P47" s="166">
        <f t="shared" si="26"/>
        <v>1397</v>
      </c>
      <c r="Q47" s="166">
        <f t="shared" si="26"/>
        <v>1397</v>
      </c>
      <c r="R47" s="166">
        <f t="shared" si="26"/>
        <v>1397</v>
      </c>
      <c r="S47" s="166">
        <f t="shared" si="26"/>
        <v>1397</v>
      </c>
    </row>
    <row r="48" spans="1:19" x14ac:dyDescent="0.25">
      <c r="A48" s="412"/>
      <c r="B48" s="406"/>
      <c r="C48" s="409"/>
      <c r="D48" s="313" t="s">
        <v>432</v>
      </c>
      <c r="E48" s="40">
        <f t="shared" si="2"/>
        <v>26706.1</v>
      </c>
      <c r="F48" s="39">
        <f t="shared" ref="F48:O48" si="27">F50+F51</f>
        <v>1691.2</v>
      </c>
      <c r="G48" s="39">
        <f t="shared" si="27"/>
        <v>1922.2</v>
      </c>
      <c r="H48" s="39">
        <f t="shared" si="27"/>
        <v>2231.1999999999998</v>
      </c>
      <c r="I48" s="39">
        <f t="shared" si="27"/>
        <v>3023.2</v>
      </c>
      <c r="J48" s="39">
        <f t="shared" si="27"/>
        <v>2085</v>
      </c>
      <c r="K48" s="39">
        <f t="shared" si="27"/>
        <v>2103</v>
      </c>
      <c r="L48" s="39">
        <f t="shared" si="27"/>
        <v>2098</v>
      </c>
      <c r="M48" s="39">
        <f t="shared" si="27"/>
        <v>2660.7</v>
      </c>
      <c r="N48" s="39">
        <f t="shared" si="27"/>
        <v>1906.6</v>
      </c>
      <c r="O48" s="39">
        <f t="shared" si="27"/>
        <v>1397</v>
      </c>
      <c r="P48" s="39">
        <f>P50+P51</f>
        <v>1397</v>
      </c>
      <c r="Q48" s="39">
        <f>Q50+Q51</f>
        <v>1397</v>
      </c>
      <c r="R48" s="39">
        <f t="shared" ref="R48:S48" si="28">R50+R51</f>
        <v>1397</v>
      </c>
      <c r="S48" s="39">
        <f t="shared" si="28"/>
        <v>1397</v>
      </c>
    </row>
    <row r="49" spans="1:19" x14ac:dyDescent="0.25">
      <c r="A49" s="412"/>
      <c r="B49" s="406"/>
      <c r="C49" s="409"/>
      <c r="D49" s="314" t="s">
        <v>433</v>
      </c>
      <c r="E49" s="40">
        <f t="shared" si="2"/>
        <v>0</v>
      </c>
      <c r="F49" s="39"/>
      <c r="G49" s="39"/>
      <c r="H49" s="39"/>
      <c r="I49" s="39"/>
      <c r="J49" s="39"/>
      <c r="K49" s="38"/>
      <c r="L49" s="38"/>
      <c r="M49" s="164"/>
      <c r="N49" s="164"/>
      <c r="O49" s="164"/>
      <c r="P49" s="164"/>
      <c r="Q49" s="164"/>
      <c r="R49" s="164"/>
      <c r="S49" s="164"/>
    </row>
    <row r="50" spans="1:19" x14ac:dyDescent="0.25">
      <c r="A50" s="412"/>
      <c r="B50" s="406"/>
      <c r="C50" s="409"/>
      <c r="D50" s="314" t="s">
        <v>434</v>
      </c>
      <c r="E50" s="40">
        <f t="shared" si="2"/>
        <v>26706.1</v>
      </c>
      <c r="F50" s="39">
        <v>1691.2</v>
      </c>
      <c r="G50" s="39">
        <v>1922.2</v>
      </c>
      <c r="H50" s="39">
        <v>2231.1999999999998</v>
      </c>
      <c r="I50" s="39">
        <v>3023.2</v>
      </c>
      <c r="J50" s="39">
        <v>2085</v>
      </c>
      <c r="K50" s="39">
        <v>2103</v>
      </c>
      <c r="L50" s="39">
        <v>2098</v>
      </c>
      <c r="M50" s="162">
        <v>2660.7</v>
      </c>
      <c r="N50" s="162">
        <v>1906.6</v>
      </c>
      <c r="O50" s="162">
        <v>1397</v>
      </c>
      <c r="P50" s="162">
        <v>1397</v>
      </c>
      <c r="Q50" s="162">
        <v>1397</v>
      </c>
      <c r="R50" s="162">
        <v>1397</v>
      </c>
      <c r="S50" s="162">
        <v>1397</v>
      </c>
    </row>
    <row r="51" spans="1:19" x14ac:dyDescent="0.25">
      <c r="A51" s="413"/>
      <c r="B51" s="407"/>
      <c r="C51" s="410"/>
      <c r="D51" s="314" t="s">
        <v>435</v>
      </c>
      <c r="E51" s="40">
        <f t="shared" si="2"/>
        <v>0</v>
      </c>
      <c r="F51" s="39"/>
      <c r="G51" s="39"/>
      <c r="H51" s="39"/>
      <c r="I51" s="39"/>
      <c r="J51" s="39"/>
      <c r="K51" s="38"/>
      <c r="L51" s="38"/>
      <c r="M51" s="164"/>
      <c r="N51" s="164"/>
      <c r="O51" s="164"/>
      <c r="P51" s="164"/>
      <c r="Q51" s="164"/>
      <c r="R51" s="164"/>
      <c r="S51" s="164"/>
    </row>
    <row r="52" spans="1:19" x14ac:dyDescent="0.25">
      <c r="A52" s="400" t="s">
        <v>22</v>
      </c>
      <c r="B52" s="400" t="s">
        <v>87</v>
      </c>
      <c r="C52" s="402" t="s">
        <v>88</v>
      </c>
      <c r="D52" s="316" t="s">
        <v>416</v>
      </c>
      <c r="E52" s="40">
        <f t="shared" si="2"/>
        <v>238570</v>
      </c>
      <c r="F52" s="37">
        <f>F53</f>
        <v>22825.5</v>
      </c>
      <c r="G52" s="37">
        <f t="shared" ref="G52:S52" si="29">G53</f>
        <v>23984.1</v>
      </c>
      <c r="H52" s="37">
        <f t="shared" si="29"/>
        <v>24452.799999999999</v>
      </c>
      <c r="I52" s="37">
        <f t="shared" si="29"/>
        <v>12106.5</v>
      </c>
      <c r="J52" s="37">
        <f t="shared" si="29"/>
        <v>16554.8</v>
      </c>
      <c r="K52" s="37">
        <f t="shared" si="29"/>
        <v>24059.3</v>
      </c>
      <c r="L52" s="37">
        <f t="shared" si="29"/>
        <v>18709.7</v>
      </c>
      <c r="M52" s="166">
        <f t="shared" si="29"/>
        <v>19317.400000000001</v>
      </c>
      <c r="N52" s="166">
        <f t="shared" si="29"/>
        <v>30317.399999999998</v>
      </c>
      <c r="O52" s="166">
        <f t="shared" si="29"/>
        <v>28776.9</v>
      </c>
      <c r="P52" s="166">
        <f t="shared" si="29"/>
        <v>4358.3</v>
      </c>
      <c r="Q52" s="166">
        <f t="shared" si="29"/>
        <v>4369.1000000000004</v>
      </c>
      <c r="R52" s="166">
        <f t="shared" si="29"/>
        <v>4369.1000000000004</v>
      </c>
      <c r="S52" s="166">
        <f t="shared" si="29"/>
        <v>4369.1000000000004</v>
      </c>
    </row>
    <row r="53" spans="1:19" x14ac:dyDescent="0.25">
      <c r="A53" s="400"/>
      <c r="B53" s="400"/>
      <c r="C53" s="402"/>
      <c r="D53" s="313" t="s">
        <v>432</v>
      </c>
      <c r="E53" s="40">
        <f t="shared" si="2"/>
        <v>238570</v>
      </c>
      <c r="F53" s="39">
        <f>F55+F56+F57+F58</f>
        <v>22825.5</v>
      </c>
      <c r="G53" s="39">
        <f>G55+G56+G57+G58</f>
        <v>23984.1</v>
      </c>
      <c r="H53" s="39">
        <f>H55+H56+H57+H58</f>
        <v>24452.799999999999</v>
      </c>
      <c r="I53" s="39">
        <f>I55+I56+I57+I58</f>
        <v>12106.5</v>
      </c>
      <c r="J53" s="39">
        <f>J55+J56+J57+J58</f>
        <v>16554.8</v>
      </c>
      <c r="K53" s="61">
        <f>K55+K56+K57</f>
        <v>24059.3</v>
      </c>
      <c r="L53" s="61">
        <f>L55+L56+L57</f>
        <v>18709.7</v>
      </c>
      <c r="M53" s="167">
        <f>M55+M56+M57+M58</f>
        <v>19317.400000000001</v>
      </c>
      <c r="N53" s="167">
        <f>N55+N56+N57+N58</f>
        <v>30317.399999999998</v>
      </c>
      <c r="O53" s="167">
        <f>O55+O56+O57+O58</f>
        <v>28776.9</v>
      </c>
      <c r="P53" s="167">
        <f>P55+P56+P57+P58</f>
        <v>4358.3</v>
      </c>
      <c r="Q53" s="167">
        <f>Q55+Q56+Q57+Q58</f>
        <v>4369.1000000000004</v>
      </c>
      <c r="R53" s="167">
        <f t="shared" ref="R53:S53" si="30">R55+R56+R57+R58</f>
        <v>4369.1000000000004</v>
      </c>
      <c r="S53" s="167">
        <f t="shared" si="30"/>
        <v>4369.1000000000004</v>
      </c>
    </row>
    <row r="54" spans="1:19" x14ac:dyDescent="0.25">
      <c r="A54" s="400"/>
      <c r="B54" s="400"/>
      <c r="C54" s="402"/>
      <c r="D54" s="314" t="s">
        <v>433</v>
      </c>
      <c r="E54" s="40">
        <f t="shared" si="2"/>
        <v>0</v>
      </c>
      <c r="F54" s="39"/>
      <c r="G54" s="39"/>
      <c r="H54" s="39"/>
      <c r="I54" s="39"/>
      <c r="J54" s="39"/>
      <c r="K54" s="38"/>
      <c r="L54" s="38"/>
      <c r="M54" s="164"/>
      <c r="N54" s="164"/>
      <c r="O54" s="164"/>
      <c r="P54" s="164"/>
      <c r="Q54" s="164"/>
      <c r="R54" s="164"/>
      <c r="S54" s="164"/>
    </row>
    <row r="55" spans="1:19" x14ac:dyDescent="0.25">
      <c r="A55" s="400"/>
      <c r="B55" s="400"/>
      <c r="C55" s="402"/>
      <c r="D55" s="314" t="s">
        <v>434</v>
      </c>
      <c r="E55" s="40">
        <f t="shared" si="2"/>
        <v>156887.40000000002</v>
      </c>
      <c r="F55" s="39">
        <v>13299.6</v>
      </c>
      <c r="G55" s="39">
        <v>14243.1</v>
      </c>
      <c r="H55" s="39">
        <v>13202.3</v>
      </c>
      <c r="I55" s="39">
        <v>12106.5</v>
      </c>
      <c r="J55" s="39">
        <v>16554.8</v>
      </c>
      <c r="K55" s="39">
        <v>24059.3</v>
      </c>
      <c r="L55" s="39">
        <v>18709.7</v>
      </c>
      <c r="M55" s="164">
        <v>19317.400000000001</v>
      </c>
      <c r="N55" s="162">
        <v>3581.1</v>
      </c>
      <c r="O55" s="162">
        <v>4348</v>
      </c>
      <c r="P55" s="162">
        <v>4358.3</v>
      </c>
      <c r="Q55" s="162">
        <v>4369.1000000000004</v>
      </c>
      <c r="R55" s="162">
        <v>4369.1000000000004</v>
      </c>
      <c r="S55" s="162">
        <v>4369.1000000000004</v>
      </c>
    </row>
    <row r="56" spans="1:19" ht="13.5" customHeight="1" x14ac:dyDescent="0.25">
      <c r="A56" s="400"/>
      <c r="B56" s="400"/>
      <c r="C56" s="402"/>
      <c r="D56" s="314" t="s">
        <v>435</v>
      </c>
      <c r="E56" s="40">
        <f t="shared" si="2"/>
        <v>30517.4</v>
      </c>
      <c r="F56" s="39">
        <v>9525.9</v>
      </c>
      <c r="G56" s="39">
        <v>9741</v>
      </c>
      <c r="H56" s="39">
        <v>11250.5</v>
      </c>
      <c r="I56" s="39"/>
      <c r="J56" s="39"/>
      <c r="K56" s="39"/>
      <c r="L56" s="39"/>
      <c r="M56" s="164">
        <v>0</v>
      </c>
      <c r="N56" s="164">
        <v>0</v>
      </c>
      <c r="O56" s="164">
        <v>0</v>
      </c>
      <c r="P56" s="164">
        <v>0</v>
      </c>
      <c r="Q56" s="164">
        <v>0</v>
      </c>
      <c r="R56" s="164">
        <v>0</v>
      </c>
      <c r="S56" s="164">
        <v>0</v>
      </c>
    </row>
    <row r="57" spans="1:19" ht="14.25" customHeight="1" x14ac:dyDescent="0.25">
      <c r="A57" s="400"/>
      <c r="B57" s="400"/>
      <c r="C57" s="402"/>
      <c r="D57" s="314" t="s">
        <v>436</v>
      </c>
      <c r="E57" s="40">
        <f t="shared" si="2"/>
        <v>0</v>
      </c>
      <c r="F57" s="39"/>
      <c r="G57" s="39"/>
      <c r="H57" s="39"/>
      <c r="I57" s="39"/>
      <c r="J57" s="39"/>
      <c r="K57" s="38"/>
      <c r="L57" s="38"/>
      <c r="M57" s="164"/>
      <c r="N57" s="164"/>
      <c r="O57" s="164"/>
      <c r="P57" s="164"/>
      <c r="Q57" s="164"/>
      <c r="R57" s="164"/>
      <c r="S57" s="164"/>
    </row>
    <row r="58" spans="1:19" ht="21" customHeight="1" x14ac:dyDescent="0.25">
      <c r="A58" s="400"/>
      <c r="B58" s="400"/>
      <c r="C58" s="402"/>
      <c r="D58" s="314" t="s">
        <v>437</v>
      </c>
      <c r="E58" s="40">
        <f t="shared" si="2"/>
        <v>51165.2</v>
      </c>
      <c r="F58" s="39"/>
      <c r="G58" s="39"/>
      <c r="H58" s="39"/>
      <c r="I58" s="39"/>
      <c r="J58" s="39"/>
      <c r="K58" s="38"/>
      <c r="L58" s="38"/>
      <c r="M58" s="164"/>
      <c r="N58" s="164">
        <v>26736.3</v>
      </c>
      <c r="O58" s="164">
        <v>24428.9</v>
      </c>
      <c r="P58" s="164"/>
      <c r="Q58" s="164"/>
      <c r="R58" s="164"/>
      <c r="S58" s="164"/>
    </row>
    <row r="59" spans="1:19" ht="21.75" customHeight="1" x14ac:dyDescent="0.25">
      <c r="A59" s="400"/>
      <c r="B59" s="400"/>
      <c r="C59" s="402"/>
      <c r="D59" s="315" t="s">
        <v>438</v>
      </c>
      <c r="E59" s="40">
        <f t="shared" si="2"/>
        <v>0</v>
      </c>
      <c r="F59" s="39"/>
      <c r="G59" s="39"/>
      <c r="H59" s="39"/>
      <c r="I59" s="39"/>
      <c r="J59" s="39"/>
      <c r="K59" s="38"/>
      <c r="L59" s="38"/>
      <c r="M59" s="164"/>
      <c r="N59" s="164"/>
      <c r="O59" s="164"/>
      <c r="P59" s="164"/>
      <c r="Q59" s="164"/>
      <c r="R59" s="164"/>
      <c r="S59" s="164"/>
    </row>
    <row r="60" spans="1:19" x14ac:dyDescent="0.25">
      <c r="A60" s="401"/>
      <c r="B60" s="401"/>
      <c r="C60" s="402"/>
      <c r="D60" s="315" t="s">
        <v>439</v>
      </c>
      <c r="E60" s="40">
        <f t="shared" si="2"/>
        <v>0</v>
      </c>
      <c r="F60" s="39"/>
      <c r="G60" s="39"/>
      <c r="H60" s="39"/>
      <c r="I60" s="39"/>
      <c r="J60" s="39"/>
      <c r="K60" s="38"/>
      <c r="L60" s="38"/>
      <c r="M60" s="164"/>
      <c r="N60" s="164"/>
      <c r="O60" s="164"/>
      <c r="P60" s="164"/>
      <c r="Q60" s="164"/>
      <c r="R60" s="164"/>
      <c r="S60" s="164"/>
    </row>
    <row r="61" spans="1:19" ht="15.75" customHeight="1" x14ac:dyDescent="0.25">
      <c r="A61" s="353" t="s">
        <v>22</v>
      </c>
      <c r="B61" s="351">
        <v>6</v>
      </c>
      <c r="C61" s="354" t="s">
        <v>442</v>
      </c>
      <c r="D61" s="317" t="s">
        <v>416</v>
      </c>
      <c r="E61" s="40">
        <f t="shared" si="2"/>
        <v>50103.4</v>
      </c>
      <c r="F61" s="62"/>
      <c r="G61" s="62"/>
      <c r="H61" s="229">
        <f>SUM(H62:H64)</f>
        <v>30</v>
      </c>
      <c r="I61" s="229">
        <f t="shared" ref="I61:O61" si="31">SUM(I62:I64)</f>
        <v>40.299999999999997</v>
      </c>
      <c r="J61" s="229">
        <f t="shared" si="31"/>
        <v>4951</v>
      </c>
      <c r="K61" s="229">
        <f t="shared" si="31"/>
        <v>5189.2</v>
      </c>
      <c r="L61" s="229">
        <f t="shared" si="31"/>
        <v>8653.5</v>
      </c>
      <c r="M61" s="229">
        <f t="shared" si="31"/>
        <v>5532.5999999999995</v>
      </c>
      <c r="N61" s="229">
        <f t="shared" si="31"/>
        <v>4613.5</v>
      </c>
      <c r="O61" s="229">
        <f t="shared" si="31"/>
        <v>4680.1000000000004</v>
      </c>
      <c r="P61" s="229">
        <f>SUM(P62:P64)</f>
        <v>4300.4000000000005</v>
      </c>
      <c r="Q61" s="229">
        <f>SUM(Q62:Q64)</f>
        <v>4071</v>
      </c>
      <c r="R61" s="229">
        <f t="shared" ref="R61:S61" si="32">SUM(R62:R64)</f>
        <v>4020.9</v>
      </c>
      <c r="S61" s="229">
        <f t="shared" si="32"/>
        <v>4020.9</v>
      </c>
    </row>
    <row r="62" spans="1:19" ht="24" customHeight="1" x14ac:dyDescent="0.25">
      <c r="A62" s="353"/>
      <c r="B62" s="351"/>
      <c r="C62" s="354"/>
      <c r="D62" s="318" t="s">
        <v>570</v>
      </c>
      <c r="E62" s="40">
        <f t="shared" si="2"/>
        <v>12083.499999999998</v>
      </c>
      <c r="F62" s="52"/>
      <c r="G62" s="52"/>
      <c r="H62" s="230"/>
      <c r="I62" s="230"/>
      <c r="J62" s="230">
        <v>4921</v>
      </c>
      <c r="K62" s="230">
        <v>2851</v>
      </c>
      <c r="L62" s="230">
        <v>2233.3000000000002</v>
      </c>
      <c r="M62" s="163">
        <v>1054.4000000000001</v>
      </c>
      <c r="N62" s="163">
        <v>677.3</v>
      </c>
      <c r="O62" s="163">
        <v>179.4</v>
      </c>
      <c r="P62" s="163">
        <v>117</v>
      </c>
      <c r="Q62" s="163">
        <v>50.1</v>
      </c>
      <c r="R62" s="163"/>
      <c r="S62" s="163"/>
    </row>
    <row r="63" spans="1:19" ht="36.75" customHeight="1" x14ac:dyDescent="0.25">
      <c r="A63" s="212"/>
      <c r="B63" s="213"/>
      <c r="C63" s="214"/>
      <c r="D63" s="318" t="s">
        <v>568</v>
      </c>
      <c r="E63" s="40">
        <f t="shared" si="2"/>
        <v>37786.9</v>
      </c>
      <c r="F63" s="52"/>
      <c r="G63" s="52"/>
      <c r="H63" s="230"/>
      <c r="I63" s="230"/>
      <c r="J63" s="230"/>
      <c r="K63" s="230">
        <v>2309.5</v>
      </c>
      <c r="L63" s="230">
        <v>6392.9</v>
      </c>
      <c r="M63" s="163">
        <v>4465.3999999999996</v>
      </c>
      <c r="N63" s="163">
        <v>3930.3</v>
      </c>
      <c r="O63" s="163">
        <v>4489.1000000000004</v>
      </c>
      <c r="P63" s="163">
        <v>4171.8</v>
      </c>
      <c r="Q63" s="163">
        <v>4009.3</v>
      </c>
      <c r="R63" s="163">
        <v>4009.3</v>
      </c>
      <c r="S63" s="163">
        <v>4009.3</v>
      </c>
    </row>
    <row r="64" spans="1:19" ht="24" customHeight="1" x14ac:dyDescent="0.25">
      <c r="A64" s="212"/>
      <c r="B64" s="213"/>
      <c r="C64" s="214"/>
      <c r="D64" s="319" t="s">
        <v>432</v>
      </c>
      <c r="E64" s="40">
        <f t="shared" si="2"/>
        <v>233</v>
      </c>
      <c r="F64" s="52"/>
      <c r="G64" s="52"/>
      <c r="H64" s="230">
        <v>30</v>
      </c>
      <c r="I64" s="230">
        <v>40.299999999999997</v>
      </c>
      <c r="J64" s="230">
        <v>30</v>
      </c>
      <c r="K64" s="230">
        <v>28.7</v>
      </c>
      <c r="L64" s="230">
        <v>27.3</v>
      </c>
      <c r="M64" s="163">
        <v>12.8</v>
      </c>
      <c r="N64" s="163">
        <v>5.9</v>
      </c>
      <c r="O64" s="163">
        <v>11.6</v>
      </c>
      <c r="P64" s="163">
        <v>11.6</v>
      </c>
      <c r="Q64" s="163">
        <v>11.6</v>
      </c>
      <c r="R64" s="163">
        <v>11.6</v>
      </c>
      <c r="S64" s="163">
        <v>11.6</v>
      </c>
    </row>
    <row r="65" spans="1:19" x14ac:dyDescent="0.25">
      <c r="A65" s="400" t="s">
        <v>22</v>
      </c>
      <c r="B65" s="400" t="s">
        <v>543</v>
      </c>
      <c r="C65" s="402" t="s">
        <v>546</v>
      </c>
      <c r="D65" s="316" t="s">
        <v>416</v>
      </c>
      <c r="E65" s="40">
        <f t="shared" si="2"/>
        <v>4146.8999999999996</v>
      </c>
      <c r="F65" s="19"/>
      <c r="G65" s="19"/>
      <c r="H65" s="19"/>
      <c r="I65" s="19"/>
      <c r="J65" s="37">
        <f t="shared" ref="J65:S65" si="33">J66</f>
        <v>1282.2</v>
      </c>
      <c r="K65" s="37">
        <f t="shared" si="33"/>
        <v>1399</v>
      </c>
      <c r="L65" s="37">
        <f t="shared" si="33"/>
        <v>1465.7</v>
      </c>
      <c r="M65" s="37">
        <f t="shared" si="33"/>
        <v>0</v>
      </c>
      <c r="N65" s="37">
        <f t="shared" si="33"/>
        <v>0</v>
      </c>
      <c r="O65" s="37">
        <f t="shared" si="33"/>
        <v>0</v>
      </c>
      <c r="P65" s="37">
        <f t="shared" si="33"/>
        <v>0</v>
      </c>
      <c r="Q65" s="37">
        <f t="shared" si="33"/>
        <v>0</v>
      </c>
      <c r="R65" s="37">
        <f t="shared" si="33"/>
        <v>0</v>
      </c>
      <c r="S65" s="37">
        <f t="shared" si="33"/>
        <v>0</v>
      </c>
    </row>
    <row r="66" spans="1:19" x14ac:dyDescent="0.25">
      <c r="A66" s="400"/>
      <c r="B66" s="400"/>
      <c r="C66" s="402"/>
      <c r="D66" s="313" t="s">
        <v>432</v>
      </c>
      <c r="E66" s="40">
        <f t="shared" si="2"/>
        <v>4146.8999999999996</v>
      </c>
      <c r="F66" s="19"/>
      <c r="G66" s="19"/>
      <c r="H66" s="19"/>
      <c r="I66" s="19"/>
      <c r="J66" s="39">
        <f>SUM(J67:J73)</f>
        <v>1282.2</v>
      </c>
      <c r="K66" s="39">
        <f>SUM(K67:K73)</f>
        <v>1399</v>
      </c>
      <c r="L66" s="39">
        <f>SUM(L67:L73)</f>
        <v>1465.7</v>
      </c>
      <c r="M66" s="39"/>
      <c r="N66" s="39"/>
      <c r="O66" s="39"/>
      <c r="P66" s="39"/>
      <c r="Q66" s="39"/>
      <c r="R66" s="39"/>
      <c r="S66" s="39"/>
    </row>
    <row r="67" spans="1:19" x14ac:dyDescent="0.25">
      <c r="A67" s="400"/>
      <c r="B67" s="400"/>
      <c r="C67" s="402"/>
      <c r="D67" s="314" t="s">
        <v>433</v>
      </c>
      <c r="E67" s="40">
        <f t="shared" si="2"/>
        <v>0</v>
      </c>
      <c r="F67" s="204"/>
      <c r="G67" s="204"/>
      <c r="H67" s="204"/>
      <c r="I67" s="204"/>
      <c r="J67" s="39"/>
      <c r="K67" s="39"/>
      <c r="L67" s="39"/>
      <c r="M67" s="39"/>
      <c r="N67" s="39"/>
      <c r="O67" s="38"/>
      <c r="P67" s="38"/>
      <c r="Q67" s="38"/>
      <c r="R67" s="38"/>
      <c r="S67" s="38"/>
    </row>
    <row r="68" spans="1:19" x14ac:dyDescent="0.25">
      <c r="A68" s="400"/>
      <c r="B68" s="400"/>
      <c r="C68" s="402"/>
      <c r="D68" s="314" t="s">
        <v>434</v>
      </c>
      <c r="E68" s="40">
        <f t="shared" si="2"/>
        <v>613.1</v>
      </c>
      <c r="F68" s="19"/>
      <c r="G68" s="19"/>
      <c r="H68" s="19"/>
      <c r="I68" s="19"/>
      <c r="J68" s="39">
        <v>155</v>
      </c>
      <c r="K68" s="39">
        <v>155</v>
      </c>
      <c r="L68" s="39">
        <v>303.10000000000002</v>
      </c>
      <c r="M68" s="39"/>
      <c r="N68" s="39"/>
      <c r="O68" s="39"/>
      <c r="P68" s="39"/>
      <c r="Q68" s="39"/>
      <c r="R68" s="39"/>
      <c r="S68" s="39"/>
    </row>
    <row r="69" spans="1:19" x14ac:dyDescent="0.25">
      <c r="A69" s="400"/>
      <c r="B69" s="400"/>
      <c r="C69" s="402"/>
      <c r="D69" s="314" t="s">
        <v>435</v>
      </c>
      <c r="E69" s="40">
        <f t="shared" si="2"/>
        <v>3178.8999999999996</v>
      </c>
      <c r="F69" s="19"/>
      <c r="G69" s="19"/>
      <c r="H69" s="19"/>
      <c r="I69" s="19"/>
      <c r="J69" s="39">
        <v>1018.8</v>
      </c>
      <c r="K69" s="39">
        <v>1128.8</v>
      </c>
      <c r="L69" s="39">
        <v>1031.3</v>
      </c>
      <c r="M69" s="39"/>
      <c r="N69" s="39"/>
      <c r="O69" s="39"/>
      <c r="P69" s="39"/>
      <c r="Q69" s="39"/>
      <c r="R69" s="39"/>
      <c r="S69" s="39"/>
    </row>
    <row r="70" spans="1:19" x14ac:dyDescent="0.25">
      <c r="A70" s="400"/>
      <c r="B70" s="400"/>
      <c r="C70" s="402"/>
      <c r="D70" s="314" t="s">
        <v>436</v>
      </c>
      <c r="E70" s="40">
        <f t="shared" si="2"/>
        <v>0</v>
      </c>
      <c r="F70" s="19"/>
      <c r="G70" s="19"/>
      <c r="H70" s="19"/>
      <c r="I70" s="19"/>
      <c r="J70" s="39"/>
      <c r="K70" s="39"/>
      <c r="L70" s="39"/>
      <c r="M70" s="39"/>
      <c r="N70" s="39"/>
      <c r="O70" s="39"/>
      <c r="P70" s="39"/>
      <c r="Q70" s="39"/>
      <c r="R70" s="39"/>
      <c r="S70" s="39"/>
    </row>
    <row r="71" spans="1:19" ht="22.5" x14ac:dyDescent="0.25">
      <c r="A71" s="400"/>
      <c r="B71" s="400"/>
      <c r="C71" s="402"/>
      <c r="D71" s="314" t="s">
        <v>437</v>
      </c>
      <c r="E71" s="40">
        <f t="shared" si="2"/>
        <v>0</v>
      </c>
      <c r="F71" s="19"/>
      <c r="G71" s="19"/>
      <c r="H71" s="19"/>
      <c r="I71" s="19"/>
      <c r="J71" s="39"/>
      <c r="K71" s="39"/>
      <c r="L71" s="39"/>
      <c r="M71" s="39"/>
      <c r="N71" s="39"/>
      <c r="O71" s="39"/>
      <c r="P71" s="39"/>
      <c r="Q71" s="39"/>
      <c r="R71" s="39"/>
      <c r="S71" s="39"/>
    </row>
    <row r="72" spans="1:19" ht="22.5" x14ac:dyDescent="0.25">
      <c r="A72" s="400"/>
      <c r="B72" s="400"/>
      <c r="C72" s="402"/>
      <c r="D72" s="315" t="s">
        <v>438</v>
      </c>
      <c r="E72" s="40">
        <f t="shared" si="2"/>
        <v>0</v>
      </c>
      <c r="F72" s="19"/>
      <c r="G72" s="19"/>
      <c r="H72" s="19"/>
      <c r="I72" s="19"/>
      <c r="J72" s="39"/>
      <c r="K72" s="39"/>
      <c r="L72" s="39"/>
      <c r="M72" s="39"/>
      <c r="N72" s="39"/>
      <c r="O72" s="39"/>
      <c r="P72" s="39"/>
      <c r="Q72" s="39"/>
      <c r="R72" s="39"/>
      <c r="S72" s="39"/>
    </row>
    <row r="73" spans="1:19" x14ac:dyDescent="0.25">
      <c r="A73" s="401"/>
      <c r="B73" s="401"/>
      <c r="C73" s="402"/>
      <c r="D73" s="315" t="s">
        <v>439</v>
      </c>
      <c r="E73" s="40">
        <f t="shared" si="2"/>
        <v>354.90000000000003</v>
      </c>
      <c r="F73" s="19"/>
      <c r="G73" s="19"/>
      <c r="H73" s="19"/>
      <c r="I73" s="19"/>
      <c r="J73" s="39">
        <v>108.4</v>
      </c>
      <c r="K73" s="39">
        <v>115.2</v>
      </c>
      <c r="L73" s="39">
        <v>131.30000000000001</v>
      </c>
      <c r="M73" s="39"/>
      <c r="N73" s="39"/>
      <c r="O73" s="39"/>
      <c r="P73" s="39"/>
      <c r="Q73" s="39"/>
      <c r="R73" s="39"/>
      <c r="S73" s="39"/>
    </row>
  </sheetData>
  <mergeCells count="44">
    <mergeCell ref="A6:J6"/>
    <mergeCell ref="A8:B9"/>
    <mergeCell ref="C8:C10"/>
    <mergeCell ref="D8:D10"/>
    <mergeCell ref="E9:E10"/>
    <mergeCell ref="F9:F10"/>
    <mergeCell ref="E8:S8"/>
    <mergeCell ref="R9:R10"/>
    <mergeCell ref="S9:S10"/>
    <mergeCell ref="Q9:Q10"/>
    <mergeCell ref="I9:I10"/>
    <mergeCell ref="J9:J10"/>
    <mergeCell ref="L9:L10"/>
    <mergeCell ref="P9:P10"/>
    <mergeCell ref="M9:M10"/>
    <mergeCell ref="N9:N10"/>
    <mergeCell ref="A11:A19"/>
    <mergeCell ref="C29:C37"/>
    <mergeCell ref="B11:B19"/>
    <mergeCell ref="C11:C19"/>
    <mergeCell ref="A29:A37"/>
    <mergeCell ref="A65:A73"/>
    <mergeCell ref="B65:B73"/>
    <mergeCell ref="C65:C73"/>
    <mergeCell ref="C20:C28"/>
    <mergeCell ref="B20:B28"/>
    <mergeCell ref="A20:A28"/>
    <mergeCell ref="A61:A62"/>
    <mergeCell ref="B61:B62"/>
    <mergeCell ref="C61:C62"/>
    <mergeCell ref="A38:A46"/>
    <mergeCell ref="B47:B51"/>
    <mergeCell ref="C47:C51"/>
    <mergeCell ref="A52:A60"/>
    <mergeCell ref="B52:B60"/>
    <mergeCell ref="C52:C60"/>
    <mergeCell ref="A47:A51"/>
    <mergeCell ref="O9:O10"/>
    <mergeCell ref="K9:K10"/>
    <mergeCell ref="B38:B46"/>
    <mergeCell ref="C38:C46"/>
    <mergeCell ref="G9:G10"/>
    <mergeCell ref="H9:H10"/>
    <mergeCell ref="B29:B37"/>
  </mergeCells>
  <pageMargins left="0.7" right="0.7" top="0.75" bottom="0.75" header="0.3" footer="0.3"/>
  <pageSetup paperSize="9" scale="65" orientation="landscape" r:id="rId1"/>
  <rowBreaks count="1" manualBreakCount="1">
    <brk id="34" max="1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4</vt:i4>
      </vt:variant>
    </vt:vector>
  </HeadingPairs>
  <TitlesOfParts>
    <vt:vector size="10" baseType="lpstr">
      <vt:lpstr>1</vt:lpstr>
      <vt:lpstr>2</vt:lpstr>
      <vt:lpstr>3</vt:lpstr>
      <vt:lpstr>4</vt:lpstr>
      <vt:lpstr>5</vt:lpstr>
      <vt:lpstr>6</vt:lpstr>
      <vt:lpstr>'3'!Область_печати</vt:lpstr>
      <vt:lpstr>'4'!Область_печати</vt:lpstr>
      <vt:lpstr>'5'!Область_печати</vt:lpstr>
      <vt:lpstr>'6'!Область_печати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2024-03-04T09:58:45Z</dcterms:modified>
</cp:coreProperties>
</file>